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37" activeTab="1"/>
  </bookViews>
  <sheets>
    <sheet name="TURIZAM" sheetId="1" r:id="rId1"/>
    <sheet name="HOTELIJERSTVO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<sst xmlns="http://schemas.openxmlformats.org/spreadsheetml/2006/main" count="524" uniqueCount="516">
  <si>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</si>
  <si>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</si>
  <si>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</si>
  <si>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</si>
  <si>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</si>
  <si>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</si>
  <si>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</si>
  <si>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</si>
  <si>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</si>
  <si>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</si>
  <si>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</si>
  <si>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</si>
  <si>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</si>
  <si>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</si>
  <si>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</si>
  <si>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</si>
  <si>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</si>
  <si>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</si>
  <si>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</si>
  <si>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</si>
  <si>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</si>
  <si>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</si>
  <si>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</si>
  <si>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</si>
  <si>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</si>
  <si>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</si>
  <si>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</si>
  <si>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</si>
  <si>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</si>
  <si>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</si>
  <si>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</si>
  <si>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</si>
  <si>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</si>
  <si>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</si>
  <si>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</si>
  <si>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</si>
  <si>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</si>
  <si>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</si>
  <si>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</si>
  <si>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</si>
  <si>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</si>
  <si>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</si>
  <si>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</si>
  <si>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</si>
  <si>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</si>
  <si>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</si>
  <si>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</si>
  <si>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</si>
  <si>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</si>
  <si>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</si>
  <si>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</si>
  <si>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</si>
  <si>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</si>
  <si>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</si>
  <si>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</si>
  <si>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</si>
  <si>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</si>
  <si>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</si>
  <si>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</si>
  <si>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</si>
  <si>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</si>
  <si>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</si>
  <si>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</si>
  <si>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</si>
  <si>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</si>
  <si>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</si>
  <si>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</si>
  <si>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</si>
  <si>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</si>
  <si>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</si>
  <si>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</si>
  <si>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</si>
  <si>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</si>
  <si>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</si>
  <si>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</si>
  <si>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</si>
  <si>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</si>
  <si>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</si>
  <si>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</si>
  <si>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</si>
  <si>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</si>
  <si>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</si>
  <si>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</si>
  <si>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</si>
  <si>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</si>
  <si>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</si>
  <si>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</si>
  <si>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</si>
  <si>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</si>
  <si>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</si>
  <si>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</si>
  <si>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</si>
  <si>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</si>
  <si>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</si>
  <si>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</si>
  <si>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</si>
  <si>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</si>
  <si>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</si>
  <si>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</si>
  <si>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</si>
  <si>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</si>
  <si>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</si>
  <si>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</si>
  <si>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</si>
  <si>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</si>
  <si>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</si>
  <si>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</si>
  <si>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</si>
  <si>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</si>
  <si>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</si>
  <si>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</si>
  <si>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</si>
  <si>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</si>
  <si>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</si>
  <si>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</si>
  <si>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</si>
  <si>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</si>
  <si>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</si>
  <si>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</si>
  <si>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</si>
  <si>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</si>
  <si>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</si>
  <si>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</si>
  <si>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</si>
  <si>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</si>
  <si>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</si>
  <si>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</si>
  <si>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</si>
  <si>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</si>
  <si>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</si>
  <si>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</si>
  <si>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</si>
  <si>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</si>
  <si>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</si>
  <si>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</si>
  <si>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</si>
  <si>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</si>
  <si>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</si>
  <si>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</si>
  <si>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</si>
  <si>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</si>
  <si>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</si>
  <si>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</si>
  <si>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</si>
  <si>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</si>
  <si>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</si>
  <si>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</si>
  <si>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</si>
  <si>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</si>
  <si>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</si>
  <si>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</si>
  <si>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</si>
  <si>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</si>
  <si>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</si>
  <si>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</si>
  <si>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</si>
  <si>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</si>
  <si>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</si>
  <si>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</si>
  <si>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</si>
  <si>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</si>
  <si>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</si>
  <si>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</si>
  <si>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</si>
  <si>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</si>
  <si>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</si>
  <si>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</si>
  <si>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</si>
  <si>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</si>
  <si>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</si>
  <si>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</si>
  <si>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</si>
  <si>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</si>
  <si>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</si>
  <si>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</si>
  <si>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</si>
  <si>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</si>
  <si>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</si>
  <si>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</si>
  <si>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</si>
  <si>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</si>
  <si>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</si>
  <si>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</si>
  <si>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</si>
  <si>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</si>
  <si>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</si>
  <si>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</si>
  <si>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</si>
  <si>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</si>
  <si>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</si>
  <si>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</si>
  <si>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</si>
  <si>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</si>
  <si>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</si>
  <si>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</si>
  <si>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</si>
  <si>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</si>
  <si>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</si>
  <si>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</si>
  <si>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</si>
  <si>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</si>
  <si>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</si>
  <si>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</si>
  <si>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</si>
  <si>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</si>
  <si>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</si>
  <si>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</si>
  <si>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</si>
  <si>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</si>
  <si>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</si>
  <si>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</si>
  <si>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</si>
  <si>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</si>
  <si>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</si>
  <si>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</si>
  <si>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</si>
  <si>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</si>
  <si>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</si>
  <si>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</si>
  <si>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</si>
  <si>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</si>
  <si>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</si>
  <si>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</si>
  <si>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</si>
  <si>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</si>
  <si>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</si>
  <si>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</si>
  <si>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</si>
  <si>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</si>
  <si>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</si>
  <si>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</si>
  <si>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</si>
  <si>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</si>
  <si>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</si>
  <si>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</si>
  <si>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</si>
  <si>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</si>
  <si>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</si>
  <si>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</si>
  <si>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</si>
  <si>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</si>
  <si>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</si>
  <si>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</si>
  <si>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</si>
  <si>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</si>
  <si>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</si>
  <si>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</si>
  <si>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</si>
  <si>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</si>
  <si>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</si>
  <si>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</si>
  <si>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</si>
  <si>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</si>
  <si>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</si>
  <si>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</si>
  <si>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</si>
  <si>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</si>
  <si>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</si>
  <si>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</si>
  <si>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</si>
  <si>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</si>
  <si>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</si>
  <si>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</si>
  <si>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</si>
  <si>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</si>
  <si>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</si>
  <si>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</si>
  <si>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</si>
  <si>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</si>
  <si>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</si>
  <si>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</si>
  <si>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</si>
  <si>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</si>
  <si>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</si>
  <si>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</si>
  <si>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</si>
  <si>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</si>
  <si>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</si>
  <si>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</si>
  <si>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</si>
  <si>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</si>
  <si>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</si>
  <si>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</si>
  <si>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</si>
  <si>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</si>
  <si>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</si>
  <si>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</si>
  <si>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</si>
  <si>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</si>
  <si>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</si>
  <si>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</si>
  <si>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</si>
  <si>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</si>
  <si>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</si>
  <si>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</si>
  <si>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</si>
  <si>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</si>
  <si>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</si>
  <si>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</si>
  <si>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</si>
  <si>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</si>
  <si>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</si>
  <si>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</si>
  <si>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</si>
  <si>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</si>
  <si>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</si>
  <si>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</si>
  <si>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</si>
  <si>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</si>
  <si>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</si>
  <si>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</si>
  <si>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</si>
  <si>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</si>
  <si>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</si>
  <si>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</si>
  <si>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</si>
  <si>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</si>
  <si>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</si>
  <si>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</si>
  <si>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</si>
  <si>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</si>
  <si>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</si>
  <si>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</si>
  <si>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</si>
  <si>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</si>
  <si>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</si>
  <si>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</si>
  <si>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</si>
  <si>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</si>
  <si>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</si>
  <si>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</si>
  <si>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</si>
  <si>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</si>
  <si>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</si>
  <si>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</si>
  <si>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</si>
  <si>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</si>
  <si>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</si>
  <si>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</si>
  <si>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</si>
  <si>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</si>
  <si>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</si>
  <si>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</si>
  <si>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</si>
  <si>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</si>
  <si>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ZAVRŠNOG ISITA</t>
  </si>
  <si>
    <t>NASTAVNIK: PROF. DR ĐURĐICA PEROVIĆ</t>
  </si>
  <si>
    <t>STUDIJE: SPECIJALISTIČKE</t>
  </si>
  <si>
    <t>PREDMET: GEOTURIZAM</t>
  </si>
  <si>
    <t>Borović Ivana</t>
  </si>
  <si>
    <t>Ćeranić Staša</t>
  </si>
  <si>
    <t>Popović Nata</t>
  </si>
  <si>
    <t>Popović Anđela</t>
  </si>
  <si>
    <t>SEMINARSKI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</si>
  <si>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</si>
  <si>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</si>
  <si>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</si>
  <si>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</si>
  <si>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</si>
  <si>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</si>
  <si>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</si>
  <si>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</si>
  <si>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</si>
  <si>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</si>
  <si>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</si>
  <si>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</si>
  <si>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</si>
  <si>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</si>
  <si>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</si>
  <si>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</si>
  <si>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</si>
  <si>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</si>
  <si>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20/19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</si>
  <si>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</si>
  <si>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</si>
  <si>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</si>
  <si>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</si>
  <si>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</si>
  <si>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</si>
  <si>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</si>
  <si>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</si>
  <si>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</si>
  <si>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</si>
  <si>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</si>
  <si>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</si>
  <si>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</si>
  <si>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</si>
  <si>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</si>
  <si>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</si>
  <si>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</si>
  <si>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</si>
  <si>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</si>
  <si>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</si>
  <si>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</si>
  <si>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</si>
  <si>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</si>
  <si>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</si>
  <si>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</si>
  <si>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</si>
  <si>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</si>
  <si>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</si>
  <si>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50/19</t>
  </si>
  <si>
    <t>51/19</t>
  </si>
  <si>
    <t>52/19</t>
  </si>
  <si>
    <t>53/19</t>
  </si>
  <si>
    <t>54/19</t>
  </si>
  <si>
    <t>55/19</t>
  </si>
  <si>
    <t>56/19</t>
  </si>
  <si>
    <t>57/19</t>
  </si>
  <si>
    <t>58/19</t>
  </si>
  <si>
    <t>59/19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</si>
  <si>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</si>
  <si>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</si>
  <si>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</si>
  <si>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</si>
  <si>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</si>
  <si>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</si>
  <si>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</si>
  <si>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</si>
  <si>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</si>
  <si>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69/19</t>
  </si>
  <si>
    <t>70/19</t>
  </si>
  <si>
    <t>72/19</t>
  </si>
  <si>
    <t>71/19</t>
  </si>
  <si>
    <t>73/19</t>
  </si>
  <si>
    <t>74/19</t>
  </si>
  <si>
    <t>75/19</t>
  </si>
  <si>
    <t>Smolović Anđela</t>
  </si>
  <si>
    <t>Janković Romana</t>
  </si>
  <si>
    <t>Knežević Ana</t>
  </si>
  <si>
    <t>Jovanović Anica</t>
  </si>
  <si>
    <t>Barać Tamara</t>
  </si>
  <si>
    <t>Bojičić Jovana</t>
  </si>
  <si>
    <t>Šaraba Tamara</t>
  </si>
  <si>
    <t>Đurišić Sanja</t>
  </si>
  <si>
    <t>Vojinović Nada</t>
  </si>
  <si>
    <t>Rolović Nikola</t>
  </si>
  <si>
    <t>Lekić Teodora</t>
  </si>
  <si>
    <t>Milonjić Tijana</t>
  </si>
  <si>
    <t>Tripović Martina</t>
  </si>
  <si>
    <t>Backović Jelena</t>
  </si>
  <si>
    <t>Radović Dušica</t>
  </si>
  <si>
    <t>Stojanović Drago</t>
  </si>
  <si>
    <t>Marstjepović Milana</t>
  </si>
  <si>
    <t>Novaković Magdalena</t>
  </si>
  <si>
    <t>Šarac Aleksandra</t>
  </si>
  <si>
    <t>Anđelić Jelena</t>
  </si>
  <si>
    <t>Knežević Jovana</t>
  </si>
  <si>
    <t>Muslić Stela</t>
  </si>
  <si>
    <t>Malović Jelena</t>
  </si>
  <si>
    <t>Ralević Marija</t>
  </si>
  <si>
    <t>Radulović Andrea</t>
  </si>
  <si>
    <t>Đorđević Aleksandra</t>
  </si>
  <si>
    <t>Ćeranić Đina</t>
  </si>
  <si>
    <t>Božović Jelena</t>
  </si>
  <si>
    <t>Simonović Ivanka</t>
  </si>
  <si>
    <t>Tušup Aleksandra</t>
  </si>
  <si>
    <t>Hadžajlić Nina</t>
  </si>
  <si>
    <t>Barzut Tijana</t>
  </si>
  <si>
    <t>Mitrovski Milica</t>
  </si>
  <si>
    <t>Moric Stefan</t>
  </si>
  <si>
    <t>Šuškavčević Stefan</t>
  </si>
  <si>
    <t>Brnović Milena</t>
  </si>
  <si>
    <t>Popović Vlado</t>
  </si>
  <si>
    <t>Ramović Adela</t>
  </si>
  <si>
    <t>Vušurović Jovana</t>
  </si>
  <si>
    <t>Vukićević Aleksandra</t>
  </si>
  <si>
    <t>Karadžić Tamara</t>
  </si>
  <si>
    <t>Milićević Momčilo</t>
  </si>
  <si>
    <t>Nikolić Vladimir</t>
  </si>
  <si>
    <t>Ivanović Sandra</t>
  </si>
  <si>
    <t>Bošković Tijana</t>
  </si>
  <si>
    <t>Dema Melinda</t>
  </si>
  <si>
    <t>Jancer Dejan</t>
  </si>
  <si>
    <t>Štilet Tamara</t>
  </si>
  <si>
    <t>Novović Milka</t>
  </si>
  <si>
    <t>Vukadinović Svetlana</t>
  </si>
  <si>
    <t>Stanišić Lidija</t>
  </si>
  <si>
    <t>Raković Ana</t>
  </si>
  <si>
    <t>Vujadinović Ivana</t>
  </si>
  <si>
    <t>Čizmović Marko</t>
  </si>
  <si>
    <t>Lakonić Kristina</t>
  </si>
  <si>
    <t>Zanata Dajana</t>
  </si>
  <si>
    <t>Majdak Tatjana</t>
  </si>
  <si>
    <t>Ivanović Dragana</t>
  </si>
  <si>
    <t>Moračanin Bojana</t>
  </si>
  <si>
    <t>Bigović Marija</t>
  </si>
  <si>
    <t>Čvoro Marija</t>
  </si>
  <si>
    <t>Šipčić Zorica</t>
  </si>
  <si>
    <t>Popović Sanja</t>
  </si>
  <si>
    <t>Šarčevć Milica</t>
  </si>
  <si>
    <t>Marković Ivana</t>
  </si>
  <si>
    <t>Mušović Haris</t>
  </si>
  <si>
    <t>Kasumović Kerim</t>
  </si>
  <si>
    <t>Rebronja Irfan</t>
  </si>
  <si>
    <t>Damjanović Milica</t>
  </si>
  <si>
    <t>Marinković Marija</t>
  </si>
  <si>
    <t>Martinović Vasilije</t>
  </si>
  <si>
    <t>Lipovina Anita</t>
  </si>
  <si>
    <t>Vujović Ivana</t>
  </si>
  <si>
    <t>Lješnjanin Merima</t>
  </si>
  <si>
    <t>Radosavljević Aleksandra</t>
  </si>
  <si>
    <t>37/2018</t>
  </si>
  <si>
    <t>45/2018</t>
  </si>
  <si>
    <t>50/2018</t>
  </si>
  <si>
    <t>44/2016</t>
  </si>
  <si>
    <t>59/2016</t>
  </si>
  <si>
    <t>19/19</t>
  </si>
  <si>
    <t>Vujović Ivan</t>
  </si>
  <si>
    <t>A</t>
  </si>
  <si>
    <t>B</t>
  </si>
  <si>
    <t>C</t>
  </si>
  <si>
    <t>D</t>
  </si>
  <si>
    <t>E</t>
  </si>
  <si>
    <t>F</t>
  </si>
  <si>
    <t>21/19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</si>
</sst>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0" fillId="3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2" fontId="19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03" t="s">
        <v>0</v>
      </c>
      <c r="B1" s="103"/>
      <c r="C1" s="103"/>
      <c r="D1" s="103"/>
      <c r="E1" s="103"/>
      <c r="F1" s="103"/>
      <c r="G1" s="103"/>
      <c r="H1" s="102" t="s">
        <v>1</v>
      </c>
      <c r="I1" s="102"/>
    </row>
    <row r="2" spans="1:9" ht="30" customHeight="1">
      <c r="A2" s="1" t="s">
        <v>18</v>
      </c>
      <c r="B2" s="1"/>
      <c r="C2" s="108" t="s">
        <v>19</v>
      </c>
      <c r="D2" s="108"/>
      <c r="E2" s="108"/>
      <c r="F2" s="108"/>
      <c r="G2" s="108"/>
      <c r="H2" s="108"/>
      <c r="I2" s="15"/>
    </row>
    <row r="3" spans="1:9" ht="30" customHeight="1">
      <c r="A3" s="2" t="s">
        <v>10</v>
      </c>
      <c r="B3" s="16" t="s">
        <v>11</v>
      </c>
      <c r="C3" s="106" t="s">
        <v>12</v>
      </c>
      <c r="D3" s="106"/>
      <c r="E3" s="104" t="s">
        <v>13</v>
      </c>
      <c r="F3" s="104"/>
      <c r="G3" s="104"/>
      <c r="H3" s="104"/>
      <c r="I3" s="104"/>
    </row>
    <row r="4" spans="1:9" ht="25.5" customHeight="1">
      <c r="A4" s="3" t="s">
        <v>8</v>
      </c>
      <c r="B4" s="107" t="s">
        <v>9</v>
      </c>
      <c r="C4" s="107"/>
      <c r="D4" s="107"/>
      <c r="E4" s="105" t="s">
        <v>2</v>
      </c>
      <c r="F4" s="105"/>
      <c r="G4" s="105"/>
      <c r="H4" s="101"/>
      <c r="I4" s="101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86"/>
  <sheetViews>
    <sheetView showGridLines="0" tabSelected="1" zoomScalePageLayoutView="0" workbookViewId="0" topLeftCell="A66">
      <selection activeCell="Q84" sqref="Q84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8" width="8.57421875" style="25" customWidth="1"/>
    <col min="9" max="10" width="8.57421875" style="58" hidden="1" customWidth="1"/>
    <col min="11" max="11" width="7.421875" style="75" customWidth="1"/>
    <col min="12" max="13" width="9.421875" style="25" customWidth="1"/>
    <col min="14" max="15" width="9.421875" style="25" hidden="1" customWidth="1"/>
    <col min="16" max="16" width="8.28125" style="75" customWidth="1"/>
    <col min="17" max="17" width="8.00390625" style="25" customWidth="1"/>
    <col min="18" max="16384" width="9.140625" style="14" customWidth="1"/>
  </cols>
  <sheetData>
    <row r="1" spans="1:20" ht="32.2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61"/>
      <c r="M1" s="61"/>
      <c r="N1" s="61"/>
      <c r="O1" s="61"/>
      <c r="P1" s="76"/>
      <c r="Q1" s="61"/>
      <c r="S1" s="102" t="s">
        <v>1</v>
      </c>
      <c r="T1" s="102"/>
    </row>
    <row r="2" spans="1:17" ht="30" customHeight="1">
      <c r="A2" s="65" t="s">
        <v>342</v>
      </c>
      <c r="B2" s="1"/>
      <c r="C2" s="66"/>
      <c r="D2" s="60"/>
      <c r="E2" s="60"/>
      <c r="F2" s="60"/>
      <c r="G2" s="67"/>
      <c r="H2" s="60"/>
      <c r="I2" s="67"/>
      <c r="J2" s="67"/>
      <c r="K2" s="73"/>
      <c r="L2" s="60"/>
      <c r="M2" s="60"/>
      <c r="N2" s="60"/>
      <c r="O2" s="60"/>
      <c r="P2" s="77"/>
      <c r="Q2" s="62"/>
    </row>
    <row r="3" spans="1:17" ht="30" customHeight="1">
      <c r="A3" s="90" t="s">
        <v>347</v>
      </c>
      <c r="B3" s="90"/>
      <c r="C3" s="90"/>
      <c r="D3" s="91" t="s">
        <v>346</v>
      </c>
      <c r="E3" s="91"/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14"/>
    </row>
    <row r="4" spans="1:17" ht="25.5" customHeight="1">
      <c r="A4" s="93" t="s">
        <v>348</v>
      </c>
      <c r="B4" s="93"/>
      <c r="C4" s="93"/>
      <c r="D4" s="93"/>
      <c r="E4" s="95" t="s">
        <v>343</v>
      </c>
      <c r="F4" s="95"/>
      <c r="G4" s="95"/>
      <c r="H4" s="95"/>
      <c r="I4" s="95"/>
      <c r="J4" s="95"/>
      <c r="K4" s="95"/>
      <c r="L4" s="89"/>
      <c r="M4" s="89"/>
      <c r="N4" s="89"/>
      <c r="O4" s="89"/>
      <c r="P4" s="89"/>
      <c r="Q4" s="64"/>
    </row>
    <row r="5" spans="1:17" ht="8.25" customHeight="1">
      <c r="A5" s="17"/>
      <c r="B5" s="17"/>
      <c r="C5" s="18"/>
      <c r="D5" s="18"/>
      <c r="E5" s="18"/>
      <c r="F5" s="18"/>
      <c r="G5" s="68"/>
      <c r="H5" s="19"/>
      <c r="I5" s="69"/>
      <c r="J5" s="69"/>
      <c r="K5" s="74"/>
      <c r="L5" s="63"/>
      <c r="M5" s="63"/>
      <c r="N5" s="63"/>
      <c r="O5" s="63"/>
      <c r="P5" s="78"/>
      <c r="Q5" s="14"/>
    </row>
    <row r="6" spans="1:17" s="20" customFormat="1" ht="25.5" customHeight="1">
      <c r="A6" s="71" t="s">
        <v>338</v>
      </c>
      <c r="B6" s="4" t="s">
        <v>339</v>
      </c>
      <c r="C6" s="4" t="s">
        <v>340</v>
      </c>
      <c r="D6" s="6" t="s">
        <v>341</v>
      </c>
      <c r="E6" s="6" t="s">
        <v>15</v>
      </c>
      <c r="F6" s="6" t="s">
        <v>344</v>
      </c>
      <c r="G6" s="72"/>
      <c r="H6" s="6" t="s">
        <v>353</v>
      </c>
      <c r="I6" s="72"/>
      <c r="J6" s="72"/>
      <c r="K6" s="79" t="s">
        <v>6</v>
      </c>
      <c r="L6" s="6" t="s">
        <v>7</v>
      </c>
      <c r="M6" s="6" t="s">
        <v>345</v>
      </c>
      <c r="N6" s="6"/>
      <c r="O6" s="6"/>
      <c r="P6" s="79" t="s">
        <v>17</v>
      </c>
      <c r="Q6" s="6" t="s">
        <v>5</v>
      </c>
    </row>
    <row r="7" spans="1:17" s="25" customFormat="1" ht="16.5" customHeight="1">
      <c r="A7" s="55">
        <v>1</v>
      </c>
      <c r="B7" s="87" t="s">
        <v>354</v>
      </c>
      <c r="C7" s="80" t="s">
        <v>427</v>
      </c>
      <c r="D7" s="70">
        <v>5</v>
      </c>
      <c r="E7" s="70">
        <v>20</v>
      </c>
      <c r="F7" s="70"/>
      <c r="G7" s="81"/>
      <c r="H7" s="82">
        <v>22</v>
      </c>
      <c r="I7" s="81"/>
      <c r="J7" s="96">
        <f>IF(F7&gt;0,F7,E7)</f>
        <v>20</v>
      </c>
      <c r="K7" s="83">
        <f>D7+J7+H7</f>
        <v>47</v>
      </c>
      <c r="L7" s="84">
        <v>40</v>
      </c>
      <c r="M7" s="84"/>
      <c r="N7" s="81"/>
      <c r="O7" s="81">
        <f>IF(M7&gt;0,M7,L7)</f>
        <v>40</v>
      </c>
      <c r="P7" s="85">
        <f>K7+O7</f>
        <v>87</v>
      </c>
      <c r="Q7" s="86" t="str">
        <f>IF(P7&gt;89,"A",IF(P7&gt;79,"B",IF(P7&gt;69,"C",IF(P7&gt;59,"D",IF(P7&gt;49,"E","F")))))</f>
        <v>B</v>
      </c>
    </row>
    <row r="8" spans="1:17" s="25" customFormat="1" ht="16.5" customHeight="1">
      <c r="A8" s="55">
        <v>2</v>
      </c>
      <c r="B8" s="87" t="s">
        <v>355</v>
      </c>
      <c r="C8" s="80" t="s">
        <v>428</v>
      </c>
      <c r="D8" s="70">
        <v>5</v>
      </c>
      <c r="E8" s="70">
        <v>5</v>
      </c>
      <c r="F8" s="70">
        <v>20</v>
      </c>
      <c r="G8" s="81"/>
      <c r="H8" s="82">
        <v>10</v>
      </c>
      <c r="I8" s="81"/>
      <c r="J8" s="96">
        <f>IF(F8&gt;0,F8,E8)</f>
        <v>20</v>
      </c>
      <c r="K8" s="83">
        <f>D8+J8+H8</f>
        <v>35</v>
      </c>
      <c r="L8" s="84">
        <v>34</v>
      </c>
      <c r="M8" s="84"/>
      <c r="N8" s="81"/>
      <c r="O8" s="81">
        <f aca="true" t="shared" si="0" ref="O8:O71">IF(M8&gt;0,M8,L8)</f>
        <v>34</v>
      </c>
      <c r="P8" s="85">
        <f aca="true" t="shared" si="1" ref="P8:P71">K8+O8</f>
        <v>69</v>
      </c>
      <c r="Q8" s="86" t="str">
        <f aca="true" t="shared" si="2" ref="Q8:Q71">IF(P8&gt;89,"A",IF(P8&gt;79,"B",IF(P8&gt;69,"C",IF(P8&gt;59,"D",IF(P8&gt;49,"E","F")))))</f>
        <v>D</v>
      </c>
    </row>
    <row r="9" spans="1:17" s="25" customFormat="1" ht="16.5" customHeight="1">
      <c r="A9" s="55">
        <v>3</v>
      </c>
      <c r="B9" s="87" t="s">
        <v>356</v>
      </c>
      <c r="C9" s="80" t="s">
        <v>429</v>
      </c>
      <c r="D9" s="70">
        <v>5</v>
      </c>
      <c r="E9" s="70">
        <v>20</v>
      </c>
      <c r="F9" s="70"/>
      <c r="G9" s="81"/>
      <c r="H9" s="82">
        <v>22</v>
      </c>
      <c r="I9" s="81"/>
      <c r="J9" s="96">
        <f aca="true" t="shared" si="3" ref="J9:J72">IF(F9&gt;0,F9,E9)</f>
        <v>20</v>
      </c>
      <c r="K9" s="83">
        <f aca="true" t="shared" si="4" ref="K9:K72">D9+J9+H9</f>
        <v>47</v>
      </c>
      <c r="L9" s="84">
        <v>33</v>
      </c>
      <c r="M9" s="84"/>
      <c r="N9" s="81"/>
      <c r="O9" s="81">
        <f t="shared" si="0"/>
        <v>33</v>
      </c>
      <c r="P9" s="85">
        <f t="shared" si="1"/>
        <v>80</v>
      </c>
      <c r="Q9" s="86" t="str">
        <f t="shared" si="2"/>
        <v>B</v>
      </c>
    </row>
    <row r="10" spans="1:17" s="25" customFormat="1" ht="16.5" customHeight="1">
      <c r="A10" s="55">
        <v>4</v>
      </c>
      <c r="B10" s="87" t="s">
        <v>357</v>
      </c>
      <c r="C10" s="80" t="s">
        <v>430</v>
      </c>
      <c r="D10" s="70">
        <v>5</v>
      </c>
      <c r="E10" s="70">
        <v>19</v>
      </c>
      <c r="F10" s="70"/>
      <c r="G10" s="81"/>
      <c r="H10" s="82">
        <v>25</v>
      </c>
      <c r="I10" s="81"/>
      <c r="J10" s="96">
        <f t="shared" si="3"/>
        <v>19</v>
      </c>
      <c r="K10" s="83">
        <f t="shared" si="4"/>
        <v>49</v>
      </c>
      <c r="L10" s="84"/>
      <c r="M10" s="84"/>
      <c r="N10" s="81"/>
      <c r="O10" s="81">
        <f t="shared" si="0"/>
        <v>0</v>
      </c>
      <c r="P10" s="85">
        <f t="shared" si="1"/>
        <v>49</v>
      </c>
      <c r="Q10" s="86"/>
    </row>
    <row r="11" spans="1:17" s="25" customFormat="1" ht="16.5" customHeight="1">
      <c r="A11" s="55">
        <v>5</v>
      </c>
      <c r="B11" s="87" t="s">
        <v>358</v>
      </c>
      <c r="C11" s="80" t="s">
        <v>431</v>
      </c>
      <c r="D11" s="70">
        <v>5</v>
      </c>
      <c r="E11" s="70">
        <v>17</v>
      </c>
      <c r="F11" s="70"/>
      <c r="G11" s="81"/>
      <c r="H11" s="82">
        <v>22</v>
      </c>
      <c r="I11" s="81"/>
      <c r="J11" s="96">
        <f t="shared" si="3"/>
        <v>17</v>
      </c>
      <c r="K11" s="83">
        <f t="shared" si="4"/>
        <v>44</v>
      </c>
      <c r="L11" s="84">
        <v>40</v>
      </c>
      <c r="M11" s="84"/>
      <c r="N11" s="81"/>
      <c r="O11" s="81">
        <f t="shared" si="0"/>
        <v>40</v>
      </c>
      <c r="P11" s="85">
        <f t="shared" si="1"/>
        <v>84</v>
      </c>
      <c r="Q11" s="86" t="str">
        <f t="shared" si="2"/>
        <v>B</v>
      </c>
    </row>
    <row r="12" spans="1:22" s="25" customFormat="1" ht="16.5" customHeight="1">
      <c r="A12" s="55">
        <v>6</v>
      </c>
      <c r="B12" s="87" t="s">
        <v>359</v>
      </c>
      <c r="C12" s="80" t="s">
        <v>432</v>
      </c>
      <c r="D12" s="70">
        <v>5</v>
      </c>
      <c r="E12" s="70">
        <v>19</v>
      </c>
      <c r="F12" s="70"/>
      <c r="G12" s="81"/>
      <c r="H12" s="82">
        <v>22</v>
      </c>
      <c r="I12" s="81"/>
      <c r="J12" s="96">
        <f t="shared" si="3"/>
        <v>19</v>
      </c>
      <c r="K12" s="83">
        <f t="shared" si="4"/>
        <v>46</v>
      </c>
      <c r="L12" s="84"/>
      <c r="M12" s="84"/>
      <c r="N12" s="81"/>
      <c r="O12" s="81">
        <f t="shared" si="0"/>
        <v>0</v>
      </c>
      <c r="P12" s="85">
        <f t="shared" si="1"/>
        <v>46</v>
      </c>
      <c r="Q12" s="86"/>
      <c r="T12" s="98"/>
      <c r="U12" s="98"/>
      <c r="V12" s="99"/>
    </row>
    <row r="13" spans="1:22" s="25" customFormat="1" ht="16.5" customHeight="1">
      <c r="A13" s="55">
        <v>7</v>
      </c>
      <c r="B13" s="87" t="s">
        <v>360</v>
      </c>
      <c r="C13" s="80" t="s">
        <v>433</v>
      </c>
      <c r="D13" s="70">
        <v>5</v>
      </c>
      <c r="E13" s="70">
        <v>20</v>
      </c>
      <c r="F13" s="70"/>
      <c r="G13" s="81"/>
      <c r="H13" s="82">
        <v>25</v>
      </c>
      <c r="I13" s="81"/>
      <c r="J13" s="96">
        <f t="shared" si="3"/>
        <v>20</v>
      </c>
      <c r="K13" s="83">
        <f t="shared" si="4"/>
        <v>50</v>
      </c>
      <c r="L13" s="84">
        <v>46</v>
      </c>
      <c r="M13" s="84"/>
      <c r="N13" s="81"/>
      <c r="O13" s="81">
        <f t="shared" si="0"/>
        <v>46</v>
      </c>
      <c r="P13" s="85">
        <f t="shared" si="1"/>
        <v>96</v>
      </c>
      <c r="Q13" s="86" t="str">
        <f t="shared" si="2"/>
        <v>A</v>
      </c>
      <c r="T13" s="98"/>
      <c r="U13" s="98"/>
      <c r="V13" s="99"/>
    </row>
    <row r="14" spans="1:22" s="25" customFormat="1" ht="16.5" customHeight="1">
      <c r="A14" s="55">
        <v>8</v>
      </c>
      <c r="B14" s="87" t="s">
        <v>361</v>
      </c>
      <c r="C14" s="80" t="s">
        <v>434</v>
      </c>
      <c r="D14" s="70">
        <v>5</v>
      </c>
      <c r="E14" s="70">
        <v>17</v>
      </c>
      <c r="F14" s="70"/>
      <c r="G14" s="81"/>
      <c r="H14" s="82">
        <v>20</v>
      </c>
      <c r="I14" s="81"/>
      <c r="J14" s="96">
        <f t="shared" si="3"/>
        <v>17</v>
      </c>
      <c r="K14" s="83">
        <f t="shared" si="4"/>
        <v>42</v>
      </c>
      <c r="L14" s="84">
        <v>42</v>
      </c>
      <c r="M14" s="84"/>
      <c r="N14" s="81"/>
      <c r="O14" s="81">
        <f t="shared" si="0"/>
        <v>42</v>
      </c>
      <c r="P14" s="85">
        <f t="shared" si="1"/>
        <v>84</v>
      </c>
      <c r="Q14" s="86" t="str">
        <f t="shared" si="2"/>
        <v>B</v>
      </c>
      <c r="T14" s="98"/>
      <c r="U14" s="98"/>
      <c r="V14" s="99"/>
    </row>
    <row r="15" spans="1:22" s="25" customFormat="1" ht="16.5" customHeight="1">
      <c r="A15" s="55">
        <v>9</v>
      </c>
      <c r="B15" s="87" t="s">
        <v>362</v>
      </c>
      <c r="C15" s="80" t="s">
        <v>435</v>
      </c>
      <c r="D15" s="70">
        <v>5</v>
      </c>
      <c r="E15" s="70">
        <v>20</v>
      </c>
      <c r="F15" s="70"/>
      <c r="G15" s="81"/>
      <c r="H15" s="82">
        <v>15</v>
      </c>
      <c r="I15" s="81"/>
      <c r="J15" s="96">
        <f t="shared" si="3"/>
        <v>20</v>
      </c>
      <c r="K15" s="83">
        <f t="shared" si="4"/>
        <v>40</v>
      </c>
      <c r="L15" s="100">
        <v>22</v>
      </c>
      <c r="M15" s="100"/>
      <c r="N15" s="81"/>
      <c r="O15" s="81">
        <f t="shared" si="0"/>
        <v>22</v>
      </c>
      <c r="P15" s="85">
        <f t="shared" si="1"/>
        <v>62</v>
      </c>
      <c r="Q15" s="86" t="str">
        <f t="shared" si="2"/>
        <v>D</v>
      </c>
      <c r="T15" s="98"/>
      <c r="U15" s="98"/>
      <c r="V15" s="99"/>
    </row>
    <row r="16" spans="1:17" ht="16.5" customHeight="1">
      <c r="A16" s="55">
        <v>10</v>
      </c>
      <c r="B16" s="87" t="s">
        <v>363</v>
      </c>
      <c r="C16" s="80" t="s">
        <v>436</v>
      </c>
      <c r="D16" s="70">
        <v>5</v>
      </c>
      <c r="E16" s="70">
        <v>8</v>
      </c>
      <c r="F16" s="70">
        <v>13</v>
      </c>
      <c r="G16" s="81"/>
      <c r="H16" s="82">
        <v>17</v>
      </c>
      <c r="I16" s="81"/>
      <c r="J16" s="96">
        <f t="shared" si="3"/>
        <v>13</v>
      </c>
      <c r="K16" s="83">
        <f t="shared" si="4"/>
        <v>35</v>
      </c>
      <c r="L16" s="84">
        <v>0</v>
      </c>
      <c r="M16" s="84"/>
      <c r="N16" s="81"/>
      <c r="O16" s="81">
        <f t="shared" si="0"/>
        <v>0</v>
      </c>
      <c r="P16" s="85">
        <f t="shared" si="1"/>
        <v>35</v>
      </c>
      <c r="Q16" s="86"/>
    </row>
    <row r="17" spans="1:21" ht="16.5" customHeight="1">
      <c r="A17" s="55">
        <v>11</v>
      </c>
      <c r="B17" s="87" t="s">
        <v>364</v>
      </c>
      <c r="C17" s="80" t="s">
        <v>437</v>
      </c>
      <c r="D17" s="70">
        <v>5</v>
      </c>
      <c r="E17" s="70">
        <v>15</v>
      </c>
      <c r="F17" s="70"/>
      <c r="G17" s="81"/>
      <c r="H17" s="82">
        <v>24</v>
      </c>
      <c r="I17" s="81"/>
      <c r="J17" s="96">
        <f t="shared" si="3"/>
        <v>15</v>
      </c>
      <c r="K17" s="83">
        <f t="shared" si="4"/>
        <v>44</v>
      </c>
      <c r="L17" s="84">
        <v>40</v>
      </c>
      <c r="M17" s="84"/>
      <c r="N17" s="81"/>
      <c r="O17" s="81">
        <f t="shared" si="0"/>
        <v>40</v>
      </c>
      <c r="P17" s="85">
        <f t="shared" si="1"/>
        <v>84</v>
      </c>
      <c r="Q17" s="86" t="str">
        <f t="shared" si="2"/>
        <v>B</v>
      </c>
      <c r="T17" s="97" t="s">
        <v>509</v>
      </c>
      <c r="U17" s="44">
        <f>COUNTIF($Q$7:$Q$86,"A")</f>
        <v>1</v>
      </c>
    </row>
    <row r="18" spans="1:21" ht="16.5" customHeight="1">
      <c r="A18" s="55">
        <v>12</v>
      </c>
      <c r="B18" s="87" t="s">
        <v>365</v>
      </c>
      <c r="C18" s="80" t="s">
        <v>438</v>
      </c>
      <c r="D18" s="70">
        <v>5</v>
      </c>
      <c r="E18" s="70"/>
      <c r="F18" s="70">
        <v>18</v>
      </c>
      <c r="G18" s="81"/>
      <c r="H18" s="82">
        <v>22</v>
      </c>
      <c r="I18" s="81"/>
      <c r="J18" s="96">
        <f t="shared" si="3"/>
        <v>18</v>
      </c>
      <c r="K18" s="83">
        <f t="shared" si="4"/>
        <v>45</v>
      </c>
      <c r="L18" s="84">
        <v>19</v>
      </c>
      <c r="M18" s="84"/>
      <c r="N18" s="81"/>
      <c r="O18" s="81">
        <f t="shared" si="0"/>
        <v>19</v>
      </c>
      <c r="P18" s="85">
        <f t="shared" si="1"/>
        <v>64</v>
      </c>
      <c r="Q18" s="86" t="str">
        <f t="shared" si="2"/>
        <v>D</v>
      </c>
      <c r="T18" s="97" t="s">
        <v>510</v>
      </c>
      <c r="U18" s="44">
        <f>COUNTIF($Q$7:$Q$86,"B")</f>
        <v>5</v>
      </c>
    </row>
    <row r="19" spans="1:21" ht="16.5" customHeight="1">
      <c r="A19" s="55">
        <v>13</v>
      </c>
      <c r="B19" s="87" t="s">
        <v>366</v>
      </c>
      <c r="C19" s="80" t="s">
        <v>439</v>
      </c>
      <c r="D19" s="70">
        <v>5</v>
      </c>
      <c r="E19" s="70">
        <v>16</v>
      </c>
      <c r="F19" s="70"/>
      <c r="G19" s="81"/>
      <c r="H19" s="82"/>
      <c r="I19" s="81"/>
      <c r="J19" s="96">
        <f t="shared" si="3"/>
        <v>16</v>
      </c>
      <c r="K19" s="83">
        <f t="shared" si="4"/>
        <v>21</v>
      </c>
      <c r="L19" s="84">
        <v>38</v>
      </c>
      <c r="M19" s="84"/>
      <c r="N19" s="81"/>
      <c r="O19" s="81">
        <f t="shared" si="0"/>
        <v>38</v>
      </c>
      <c r="P19" s="85">
        <f t="shared" si="1"/>
        <v>59</v>
      </c>
      <c r="Q19" s="86" t="str">
        <f t="shared" si="2"/>
        <v>E</v>
      </c>
      <c r="T19" s="97" t="s">
        <v>511</v>
      </c>
      <c r="U19" s="44">
        <f>COUNTIF($Q$7:$Q$86,"C")</f>
        <v>4</v>
      </c>
    </row>
    <row r="20" spans="1:21" ht="16.5" customHeight="1">
      <c r="A20" s="55">
        <v>14</v>
      </c>
      <c r="B20" s="87" t="s">
        <v>367</v>
      </c>
      <c r="C20" s="80" t="s">
        <v>440</v>
      </c>
      <c r="D20" s="70">
        <v>5</v>
      </c>
      <c r="E20" s="70">
        <v>12</v>
      </c>
      <c r="F20" s="70"/>
      <c r="G20" s="81"/>
      <c r="H20" s="82">
        <v>22</v>
      </c>
      <c r="I20" s="81"/>
      <c r="J20" s="96">
        <f t="shared" si="3"/>
        <v>12</v>
      </c>
      <c r="K20" s="83">
        <f t="shared" si="4"/>
        <v>39</v>
      </c>
      <c r="L20" s="84">
        <v>11</v>
      </c>
      <c r="M20" s="84"/>
      <c r="N20" s="81"/>
      <c r="O20" s="81">
        <f t="shared" si="0"/>
        <v>11</v>
      </c>
      <c r="P20" s="85">
        <f t="shared" si="1"/>
        <v>50</v>
      </c>
      <c r="Q20" s="86" t="str">
        <f t="shared" si="2"/>
        <v>E</v>
      </c>
      <c r="T20" s="97" t="s">
        <v>512</v>
      </c>
      <c r="U20" s="44">
        <f>COUNTIF($Q$7:$Q$86,"D")</f>
        <v>17</v>
      </c>
    </row>
    <row r="21" spans="1:21" ht="16.5" customHeight="1">
      <c r="A21" s="55">
        <v>15</v>
      </c>
      <c r="B21" s="87" t="s">
        <v>368</v>
      </c>
      <c r="C21" s="80" t="s">
        <v>441</v>
      </c>
      <c r="D21" s="70">
        <v>5</v>
      </c>
      <c r="E21" s="70">
        <v>12</v>
      </c>
      <c r="F21" s="70"/>
      <c r="G21" s="81"/>
      <c r="H21" s="82">
        <v>23</v>
      </c>
      <c r="I21" s="81"/>
      <c r="J21" s="96">
        <f t="shared" si="3"/>
        <v>12</v>
      </c>
      <c r="K21" s="83">
        <f t="shared" si="4"/>
        <v>40</v>
      </c>
      <c r="L21" s="84">
        <v>23</v>
      </c>
      <c r="M21" s="84"/>
      <c r="N21" s="81"/>
      <c r="O21" s="81">
        <f t="shared" si="0"/>
        <v>23</v>
      </c>
      <c r="P21" s="85">
        <f t="shared" si="1"/>
        <v>63</v>
      </c>
      <c r="Q21" s="86" t="str">
        <f t="shared" si="2"/>
        <v>D</v>
      </c>
      <c r="T21" s="97" t="s">
        <v>513</v>
      </c>
      <c r="U21" s="44">
        <f>COUNTIF($Q$7:$Q$86,"E")</f>
        <v>24</v>
      </c>
    </row>
    <row r="22" spans="1:21" ht="16.5" customHeight="1">
      <c r="A22" s="55">
        <v>16</v>
      </c>
      <c r="B22" s="87" t="s">
        <v>369</v>
      </c>
      <c r="C22" s="80" t="s">
        <v>442</v>
      </c>
      <c r="D22" s="70">
        <v>5</v>
      </c>
      <c r="E22" s="70">
        <v>16</v>
      </c>
      <c r="F22" s="70"/>
      <c r="G22" s="81"/>
      <c r="H22" s="82">
        <v>18</v>
      </c>
      <c r="I22" s="81"/>
      <c r="J22" s="96">
        <f t="shared" si="3"/>
        <v>16</v>
      </c>
      <c r="K22" s="83">
        <f t="shared" si="4"/>
        <v>39</v>
      </c>
      <c r="L22" s="84">
        <v>18</v>
      </c>
      <c r="M22" s="84"/>
      <c r="N22" s="81"/>
      <c r="O22" s="81">
        <f t="shared" si="0"/>
        <v>18</v>
      </c>
      <c r="P22" s="85">
        <f t="shared" si="1"/>
        <v>57</v>
      </c>
      <c r="Q22" s="86" t="str">
        <f t="shared" si="2"/>
        <v>E</v>
      </c>
      <c r="T22" s="97" t="s">
        <v>514</v>
      </c>
      <c r="U22" s="44">
        <f>COUNTIF($Q$7:$Q$86,"F")</f>
        <v>0</v>
      </c>
    </row>
    <row r="23" spans="1:17" ht="16.5" customHeight="1">
      <c r="A23" s="55">
        <v>17</v>
      </c>
      <c r="B23" s="87" t="s">
        <v>370</v>
      </c>
      <c r="C23" s="80" t="s">
        <v>443</v>
      </c>
      <c r="D23" s="70">
        <v>5</v>
      </c>
      <c r="E23" s="70">
        <v>17</v>
      </c>
      <c r="F23" s="70"/>
      <c r="G23" s="81"/>
      <c r="H23" s="82">
        <v>10</v>
      </c>
      <c r="I23" s="81"/>
      <c r="J23" s="96">
        <f t="shared" si="3"/>
        <v>17</v>
      </c>
      <c r="K23" s="83">
        <f t="shared" si="4"/>
        <v>32</v>
      </c>
      <c r="L23" s="84">
        <v>18</v>
      </c>
      <c r="M23" s="84"/>
      <c r="N23" s="81"/>
      <c r="O23" s="81">
        <f t="shared" si="0"/>
        <v>18</v>
      </c>
      <c r="P23" s="85">
        <f t="shared" si="1"/>
        <v>50</v>
      </c>
      <c r="Q23" s="86" t="str">
        <f t="shared" si="2"/>
        <v>E</v>
      </c>
    </row>
    <row r="24" spans="1:17" ht="16.5" customHeight="1">
      <c r="A24" s="55">
        <v>18</v>
      </c>
      <c r="B24" s="87" t="s">
        <v>371</v>
      </c>
      <c r="C24" s="80" t="s">
        <v>444</v>
      </c>
      <c r="D24" s="70">
        <v>5</v>
      </c>
      <c r="E24" s="70">
        <v>15</v>
      </c>
      <c r="F24" s="70"/>
      <c r="G24" s="81"/>
      <c r="H24" s="82">
        <v>10</v>
      </c>
      <c r="I24" s="81"/>
      <c r="J24" s="96">
        <f t="shared" si="3"/>
        <v>15</v>
      </c>
      <c r="K24" s="83">
        <f t="shared" si="4"/>
        <v>30</v>
      </c>
      <c r="L24" s="84">
        <v>26</v>
      </c>
      <c r="M24" s="84"/>
      <c r="N24" s="81"/>
      <c r="O24" s="81">
        <f t="shared" si="0"/>
        <v>26</v>
      </c>
      <c r="P24" s="85">
        <f t="shared" si="1"/>
        <v>56</v>
      </c>
      <c r="Q24" s="86" t="str">
        <f t="shared" si="2"/>
        <v>E</v>
      </c>
    </row>
    <row r="25" spans="1:17" ht="16.5" customHeight="1">
      <c r="A25" s="55">
        <v>19</v>
      </c>
      <c r="B25" s="87" t="s">
        <v>507</v>
      </c>
      <c r="C25" s="80" t="s">
        <v>445</v>
      </c>
      <c r="D25" s="70">
        <v>5</v>
      </c>
      <c r="E25" s="70">
        <v>20</v>
      </c>
      <c r="F25" s="70"/>
      <c r="G25" s="81"/>
      <c r="H25" s="82">
        <v>25</v>
      </c>
      <c r="I25" s="81"/>
      <c r="J25" s="96">
        <f t="shared" si="3"/>
        <v>20</v>
      </c>
      <c r="K25" s="83">
        <f t="shared" si="4"/>
        <v>50</v>
      </c>
      <c r="L25" s="84">
        <v>10</v>
      </c>
      <c r="M25" s="84"/>
      <c r="N25" s="81"/>
      <c r="O25" s="81">
        <f t="shared" si="0"/>
        <v>10</v>
      </c>
      <c r="P25" s="85">
        <f t="shared" si="1"/>
        <v>60</v>
      </c>
      <c r="Q25" s="86" t="str">
        <f t="shared" si="2"/>
        <v>D</v>
      </c>
    </row>
    <row r="26" spans="1:17" ht="16.5" customHeight="1">
      <c r="A26" s="55">
        <v>20</v>
      </c>
      <c r="B26" s="87" t="s">
        <v>372</v>
      </c>
      <c r="C26" s="80" t="s">
        <v>446</v>
      </c>
      <c r="D26" s="70">
        <v>5</v>
      </c>
      <c r="E26" s="70">
        <v>18</v>
      </c>
      <c r="F26" s="70"/>
      <c r="G26" s="81"/>
      <c r="H26" s="82">
        <v>17</v>
      </c>
      <c r="I26" s="81"/>
      <c r="J26" s="96">
        <f t="shared" si="3"/>
        <v>18</v>
      </c>
      <c r="K26" s="83">
        <f t="shared" si="4"/>
        <v>40</v>
      </c>
      <c r="L26" s="84">
        <v>21</v>
      </c>
      <c r="M26" s="84"/>
      <c r="N26" s="81"/>
      <c r="O26" s="81">
        <f t="shared" si="0"/>
        <v>21</v>
      </c>
      <c r="P26" s="85">
        <f t="shared" si="1"/>
        <v>61</v>
      </c>
      <c r="Q26" s="86" t="str">
        <f t="shared" si="2"/>
        <v>D</v>
      </c>
    </row>
    <row r="27" spans="1:17" ht="16.5" customHeight="1">
      <c r="A27" s="55">
        <v>21</v>
      </c>
      <c r="B27" s="87" t="s">
        <v>515</v>
      </c>
      <c r="C27" s="80" t="s">
        <v>447</v>
      </c>
      <c r="D27" s="70">
        <v>4</v>
      </c>
      <c r="E27" s="70">
        <v>13</v>
      </c>
      <c r="F27" s="70"/>
      <c r="G27" s="81"/>
      <c r="H27" s="82">
        <v>10</v>
      </c>
      <c r="I27" s="81"/>
      <c r="J27" s="96">
        <f t="shared" si="3"/>
        <v>13</v>
      </c>
      <c r="K27" s="83">
        <f t="shared" si="4"/>
        <v>27</v>
      </c>
      <c r="L27" s="84">
        <v>13</v>
      </c>
      <c r="M27" s="84"/>
      <c r="N27" s="81"/>
      <c r="O27" s="81">
        <f t="shared" si="0"/>
        <v>13</v>
      </c>
      <c r="P27" s="85">
        <f t="shared" si="1"/>
        <v>40</v>
      </c>
      <c r="Q27" s="86"/>
    </row>
    <row r="28" spans="1:17" ht="16.5" customHeight="1">
      <c r="A28" s="55">
        <v>22</v>
      </c>
      <c r="B28" s="87" t="s">
        <v>373</v>
      </c>
      <c r="C28" s="80" t="s">
        <v>448</v>
      </c>
      <c r="D28" s="70">
        <v>5</v>
      </c>
      <c r="E28" s="70">
        <v>19</v>
      </c>
      <c r="F28" s="70"/>
      <c r="G28" s="81"/>
      <c r="H28" s="82">
        <v>10</v>
      </c>
      <c r="I28" s="81"/>
      <c r="J28" s="96">
        <f t="shared" si="3"/>
        <v>19</v>
      </c>
      <c r="K28" s="83">
        <f t="shared" si="4"/>
        <v>34</v>
      </c>
      <c r="L28" s="84">
        <v>26</v>
      </c>
      <c r="M28" s="84"/>
      <c r="N28" s="81"/>
      <c r="O28" s="81">
        <f t="shared" si="0"/>
        <v>26</v>
      </c>
      <c r="P28" s="85">
        <f t="shared" si="1"/>
        <v>60</v>
      </c>
      <c r="Q28" s="86" t="str">
        <f t="shared" si="2"/>
        <v>D</v>
      </c>
    </row>
    <row r="29" spans="1:17" ht="16.5" customHeight="1">
      <c r="A29" s="55">
        <v>23</v>
      </c>
      <c r="B29" s="87" t="s">
        <v>374</v>
      </c>
      <c r="C29" s="80" t="s">
        <v>449</v>
      </c>
      <c r="D29" s="70">
        <v>4</v>
      </c>
      <c r="E29" s="70">
        <v>9</v>
      </c>
      <c r="F29" s="70">
        <v>7</v>
      </c>
      <c r="G29" s="81"/>
      <c r="H29" s="82"/>
      <c r="I29" s="81"/>
      <c r="J29" s="96">
        <f t="shared" si="3"/>
        <v>7</v>
      </c>
      <c r="K29" s="83">
        <f t="shared" si="4"/>
        <v>11</v>
      </c>
      <c r="L29" s="84">
        <v>13</v>
      </c>
      <c r="M29" s="84"/>
      <c r="N29" s="81"/>
      <c r="O29" s="81">
        <f t="shared" si="0"/>
        <v>13</v>
      </c>
      <c r="P29" s="85">
        <f t="shared" si="1"/>
        <v>24</v>
      </c>
      <c r="Q29" s="86"/>
    </row>
    <row r="30" spans="1:17" ht="16.5" customHeight="1">
      <c r="A30" s="55">
        <v>24</v>
      </c>
      <c r="B30" s="87" t="s">
        <v>375</v>
      </c>
      <c r="C30" s="80" t="s">
        <v>450</v>
      </c>
      <c r="D30" s="70">
        <v>5</v>
      </c>
      <c r="E30" s="70">
        <v>16</v>
      </c>
      <c r="F30" s="70"/>
      <c r="G30" s="81"/>
      <c r="H30" s="88">
        <v>20</v>
      </c>
      <c r="I30" s="88"/>
      <c r="J30" s="96">
        <f t="shared" si="3"/>
        <v>16</v>
      </c>
      <c r="K30" s="83">
        <f t="shared" si="4"/>
        <v>41</v>
      </c>
      <c r="L30" s="84">
        <v>25</v>
      </c>
      <c r="M30" s="84"/>
      <c r="N30" s="81"/>
      <c r="O30" s="81">
        <f t="shared" si="0"/>
        <v>25</v>
      </c>
      <c r="P30" s="85">
        <f t="shared" si="1"/>
        <v>66</v>
      </c>
      <c r="Q30" s="86" t="str">
        <f t="shared" si="2"/>
        <v>D</v>
      </c>
    </row>
    <row r="31" spans="1:17" ht="16.5" customHeight="1">
      <c r="A31" s="55">
        <v>25</v>
      </c>
      <c r="B31" s="87" t="s">
        <v>376</v>
      </c>
      <c r="C31" s="80" t="s">
        <v>451</v>
      </c>
      <c r="D31" s="70">
        <v>5</v>
      </c>
      <c r="E31" s="70">
        <v>18</v>
      </c>
      <c r="F31" s="70"/>
      <c r="G31" s="81"/>
      <c r="H31" s="82">
        <v>10</v>
      </c>
      <c r="I31" s="81"/>
      <c r="J31" s="96">
        <f t="shared" si="3"/>
        <v>18</v>
      </c>
      <c r="K31" s="83">
        <f t="shared" si="4"/>
        <v>33</v>
      </c>
      <c r="L31" s="84">
        <v>24</v>
      </c>
      <c r="M31" s="84"/>
      <c r="N31" s="81"/>
      <c r="O31" s="81">
        <f t="shared" si="0"/>
        <v>24</v>
      </c>
      <c r="P31" s="85">
        <f t="shared" si="1"/>
        <v>57</v>
      </c>
      <c r="Q31" s="86" t="str">
        <f t="shared" si="2"/>
        <v>E</v>
      </c>
    </row>
    <row r="32" spans="1:17" ht="16.5" customHeight="1">
      <c r="A32" s="55">
        <v>26</v>
      </c>
      <c r="B32" s="87" t="s">
        <v>377</v>
      </c>
      <c r="C32" s="80" t="s">
        <v>452</v>
      </c>
      <c r="D32" s="70">
        <v>4</v>
      </c>
      <c r="E32" s="70">
        <v>5</v>
      </c>
      <c r="F32" s="70">
        <v>6</v>
      </c>
      <c r="G32" s="81"/>
      <c r="H32" s="82"/>
      <c r="I32" s="81"/>
      <c r="J32" s="96">
        <f t="shared" si="3"/>
        <v>6</v>
      </c>
      <c r="K32" s="83">
        <f t="shared" si="4"/>
        <v>10</v>
      </c>
      <c r="L32" s="84">
        <v>30</v>
      </c>
      <c r="M32" s="84"/>
      <c r="N32" s="81"/>
      <c r="O32" s="81">
        <f t="shared" si="0"/>
        <v>30</v>
      </c>
      <c r="P32" s="85">
        <f t="shared" si="1"/>
        <v>40</v>
      </c>
      <c r="Q32" s="86"/>
    </row>
    <row r="33" spans="1:17" ht="16.5" customHeight="1">
      <c r="A33" s="55">
        <v>27</v>
      </c>
      <c r="B33" s="87" t="s">
        <v>378</v>
      </c>
      <c r="C33" s="80" t="s">
        <v>453</v>
      </c>
      <c r="D33" s="70">
        <v>5</v>
      </c>
      <c r="E33" s="70">
        <v>11</v>
      </c>
      <c r="F33" s="70">
        <v>3</v>
      </c>
      <c r="G33" s="81"/>
      <c r="H33" s="82">
        <v>15</v>
      </c>
      <c r="I33" s="81"/>
      <c r="J33" s="96">
        <f t="shared" si="3"/>
        <v>3</v>
      </c>
      <c r="K33" s="83">
        <f t="shared" si="4"/>
        <v>23</v>
      </c>
      <c r="L33" s="84">
        <v>35</v>
      </c>
      <c r="M33" s="84"/>
      <c r="N33" s="81"/>
      <c r="O33" s="81">
        <f t="shared" si="0"/>
        <v>35</v>
      </c>
      <c r="P33" s="85">
        <f t="shared" si="1"/>
        <v>58</v>
      </c>
      <c r="Q33" s="86" t="str">
        <f t="shared" si="2"/>
        <v>E</v>
      </c>
    </row>
    <row r="34" spans="1:17" ht="16.5" customHeight="1">
      <c r="A34" s="55">
        <v>28</v>
      </c>
      <c r="B34" s="87" t="s">
        <v>379</v>
      </c>
      <c r="C34" s="80" t="s">
        <v>454</v>
      </c>
      <c r="D34" s="70">
        <v>5</v>
      </c>
      <c r="E34" s="70">
        <v>9</v>
      </c>
      <c r="F34" s="70">
        <v>7</v>
      </c>
      <c r="G34" s="81"/>
      <c r="H34" s="82">
        <v>15</v>
      </c>
      <c r="I34" s="81"/>
      <c r="J34" s="96">
        <f t="shared" si="3"/>
        <v>7</v>
      </c>
      <c r="K34" s="83">
        <f t="shared" si="4"/>
        <v>27</v>
      </c>
      <c r="L34" s="84">
        <v>17</v>
      </c>
      <c r="M34" s="84"/>
      <c r="N34" s="81"/>
      <c r="O34" s="81">
        <f t="shared" si="0"/>
        <v>17</v>
      </c>
      <c r="P34" s="85">
        <f t="shared" si="1"/>
        <v>44</v>
      </c>
      <c r="Q34" s="86"/>
    </row>
    <row r="35" spans="1:17" ht="16.5" customHeight="1">
      <c r="A35" s="55">
        <v>29</v>
      </c>
      <c r="B35" s="87" t="s">
        <v>380</v>
      </c>
      <c r="C35" s="80" t="s">
        <v>455</v>
      </c>
      <c r="D35" s="70">
        <v>5</v>
      </c>
      <c r="E35" s="70">
        <v>19</v>
      </c>
      <c r="F35" s="70"/>
      <c r="G35" s="81"/>
      <c r="H35" s="82">
        <v>25</v>
      </c>
      <c r="I35" s="81"/>
      <c r="J35" s="96">
        <f t="shared" si="3"/>
        <v>19</v>
      </c>
      <c r="K35" s="83">
        <f t="shared" si="4"/>
        <v>49</v>
      </c>
      <c r="L35" s="84">
        <v>8</v>
      </c>
      <c r="M35" s="84"/>
      <c r="N35" s="81"/>
      <c r="O35" s="81">
        <f t="shared" si="0"/>
        <v>8</v>
      </c>
      <c r="P35" s="85">
        <f t="shared" si="1"/>
        <v>57</v>
      </c>
      <c r="Q35" s="86" t="str">
        <f t="shared" si="2"/>
        <v>E</v>
      </c>
    </row>
    <row r="36" spans="1:17" ht="16.5" customHeight="1">
      <c r="A36" s="55">
        <v>30</v>
      </c>
      <c r="B36" s="87" t="s">
        <v>381</v>
      </c>
      <c r="C36" s="80" t="s">
        <v>456</v>
      </c>
      <c r="D36" s="70">
        <v>5</v>
      </c>
      <c r="E36" s="70">
        <v>15</v>
      </c>
      <c r="F36" s="70"/>
      <c r="G36" s="81"/>
      <c r="H36" s="82">
        <v>25</v>
      </c>
      <c r="I36" s="81"/>
      <c r="J36" s="96">
        <f t="shared" si="3"/>
        <v>15</v>
      </c>
      <c r="K36" s="83">
        <f t="shared" si="4"/>
        <v>45</v>
      </c>
      <c r="L36" s="84">
        <v>30</v>
      </c>
      <c r="M36" s="84"/>
      <c r="N36" s="81"/>
      <c r="O36" s="81">
        <f t="shared" si="0"/>
        <v>30</v>
      </c>
      <c r="P36" s="85">
        <f t="shared" si="1"/>
        <v>75</v>
      </c>
      <c r="Q36" s="86" t="str">
        <f t="shared" si="2"/>
        <v>C</v>
      </c>
    </row>
    <row r="37" spans="1:17" ht="16.5" customHeight="1">
      <c r="A37" s="55">
        <v>31</v>
      </c>
      <c r="B37" s="87" t="s">
        <v>382</v>
      </c>
      <c r="C37" s="80" t="s">
        <v>457</v>
      </c>
      <c r="D37" s="70">
        <v>5</v>
      </c>
      <c r="E37" s="70">
        <v>7</v>
      </c>
      <c r="F37" s="70">
        <v>13</v>
      </c>
      <c r="G37" s="81"/>
      <c r="H37" s="82">
        <v>14</v>
      </c>
      <c r="I37" s="81"/>
      <c r="J37" s="96">
        <f t="shared" si="3"/>
        <v>13</v>
      </c>
      <c r="K37" s="83">
        <f t="shared" si="4"/>
        <v>32</v>
      </c>
      <c r="L37" s="84">
        <v>18</v>
      </c>
      <c r="M37" s="84"/>
      <c r="N37" s="81"/>
      <c r="O37" s="81">
        <f t="shared" si="0"/>
        <v>18</v>
      </c>
      <c r="P37" s="85">
        <f t="shared" si="1"/>
        <v>50</v>
      </c>
      <c r="Q37" s="86" t="str">
        <f t="shared" si="2"/>
        <v>E</v>
      </c>
    </row>
    <row r="38" spans="1:17" ht="16.5" customHeight="1">
      <c r="A38" s="55">
        <v>32</v>
      </c>
      <c r="B38" s="87" t="s">
        <v>383</v>
      </c>
      <c r="C38" s="80" t="s">
        <v>458</v>
      </c>
      <c r="D38" s="70">
        <v>5</v>
      </c>
      <c r="E38" s="70">
        <v>16</v>
      </c>
      <c r="F38" s="70"/>
      <c r="G38" s="81"/>
      <c r="H38" s="82">
        <v>13</v>
      </c>
      <c r="I38" s="81"/>
      <c r="J38" s="96">
        <f t="shared" si="3"/>
        <v>16</v>
      </c>
      <c r="K38" s="83">
        <f t="shared" si="4"/>
        <v>34</v>
      </c>
      <c r="L38" s="84">
        <v>15</v>
      </c>
      <c r="M38" s="84"/>
      <c r="N38" s="81"/>
      <c r="O38" s="81">
        <f t="shared" si="0"/>
        <v>15</v>
      </c>
      <c r="P38" s="85">
        <f t="shared" si="1"/>
        <v>49</v>
      </c>
      <c r="Q38" s="86"/>
    </row>
    <row r="39" spans="1:17" ht="16.5" customHeight="1">
      <c r="A39" s="55">
        <v>33</v>
      </c>
      <c r="B39" s="87" t="s">
        <v>384</v>
      </c>
      <c r="C39" s="80" t="s">
        <v>459</v>
      </c>
      <c r="D39" s="70">
        <v>5</v>
      </c>
      <c r="E39" s="70">
        <v>16</v>
      </c>
      <c r="F39" s="70"/>
      <c r="G39" s="81"/>
      <c r="H39" s="82">
        <v>13</v>
      </c>
      <c r="I39" s="81"/>
      <c r="J39" s="96">
        <f t="shared" si="3"/>
        <v>16</v>
      </c>
      <c r="K39" s="83">
        <f t="shared" si="4"/>
        <v>34</v>
      </c>
      <c r="L39" s="84">
        <v>34</v>
      </c>
      <c r="M39" s="84"/>
      <c r="N39" s="81"/>
      <c r="O39" s="81">
        <f t="shared" si="0"/>
        <v>34</v>
      </c>
      <c r="P39" s="85">
        <f t="shared" si="1"/>
        <v>68</v>
      </c>
      <c r="Q39" s="86" t="str">
        <f t="shared" si="2"/>
        <v>D</v>
      </c>
    </row>
    <row r="40" spans="1:17" ht="16.5" customHeight="1">
      <c r="A40" s="55">
        <v>34</v>
      </c>
      <c r="B40" s="87" t="s">
        <v>385</v>
      </c>
      <c r="C40" s="80" t="s">
        <v>460</v>
      </c>
      <c r="D40" s="70">
        <v>5</v>
      </c>
      <c r="E40" s="70">
        <v>14</v>
      </c>
      <c r="F40" s="70"/>
      <c r="G40" s="81"/>
      <c r="H40" s="82">
        <v>16</v>
      </c>
      <c r="I40" s="81"/>
      <c r="J40" s="96">
        <f t="shared" si="3"/>
        <v>14</v>
      </c>
      <c r="K40" s="83">
        <f t="shared" si="4"/>
        <v>35</v>
      </c>
      <c r="L40" s="84">
        <v>10</v>
      </c>
      <c r="M40" s="84"/>
      <c r="N40" s="81"/>
      <c r="O40" s="81">
        <f t="shared" si="0"/>
        <v>10</v>
      </c>
      <c r="P40" s="85">
        <f t="shared" si="1"/>
        <v>45</v>
      </c>
      <c r="Q40" s="86"/>
    </row>
    <row r="41" spans="1:17" ht="16.5" customHeight="1">
      <c r="A41" s="55">
        <v>35</v>
      </c>
      <c r="B41" s="87" t="s">
        <v>386</v>
      </c>
      <c r="C41" s="80" t="s">
        <v>461</v>
      </c>
      <c r="D41" s="70">
        <v>5</v>
      </c>
      <c r="E41" s="70"/>
      <c r="F41" s="70">
        <v>10</v>
      </c>
      <c r="G41" s="81"/>
      <c r="H41" s="82">
        <v>18</v>
      </c>
      <c r="I41" s="81"/>
      <c r="J41" s="96">
        <f t="shared" si="3"/>
        <v>10</v>
      </c>
      <c r="K41" s="83">
        <f t="shared" si="4"/>
        <v>33</v>
      </c>
      <c r="L41" s="84">
        <v>10</v>
      </c>
      <c r="M41" s="84"/>
      <c r="N41" s="81"/>
      <c r="O41" s="81">
        <f t="shared" si="0"/>
        <v>10</v>
      </c>
      <c r="P41" s="85">
        <f t="shared" si="1"/>
        <v>43</v>
      </c>
      <c r="Q41" s="86"/>
    </row>
    <row r="42" spans="1:17" ht="16.5" customHeight="1">
      <c r="A42" s="55">
        <v>36</v>
      </c>
      <c r="B42" s="87" t="s">
        <v>387</v>
      </c>
      <c r="C42" s="80" t="s">
        <v>462</v>
      </c>
      <c r="D42" s="70">
        <v>4</v>
      </c>
      <c r="E42" s="70">
        <v>9</v>
      </c>
      <c r="F42" s="70">
        <v>11</v>
      </c>
      <c r="G42" s="81"/>
      <c r="H42" s="82">
        <v>20</v>
      </c>
      <c r="I42" s="81"/>
      <c r="J42" s="96">
        <f t="shared" si="3"/>
        <v>11</v>
      </c>
      <c r="K42" s="83">
        <f t="shared" si="4"/>
        <v>35</v>
      </c>
      <c r="L42" s="84">
        <v>25</v>
      </c>
      <c r="M42" s="84"/>
      <c r="N42" s="81"/>
      <c r="O42" s="81">
        <f t="shared" si="0"/>
        <v>25</v>
      </c>
      <c r="P42" s="85">
        <f t="shared" si="1"/>
        <v>60</v>
      </c>
      <c r="Q42" s="86" t="str">
        <f t="shared" si="2"/>
        <v>D</v>
      </c>
    </row>
    <row r="43" spans="1:17" ht="16.5" customHeight="1">
      <c r="A43" s="55">
        <v>37</v>
      </c>
      <c r="B43" s="87" t="s">
        <v>388</v>
      </c>
      <c r="C43" s="80" t="s">
        <v>463</v>
      </c>
      <c r="D43" s="70">
        <v>4</v>
      </c>
      <c r="E43" s="70">
        <v>18</v>
      </c>
      <c r="F43" s="70"/>
      <c r="G43" s="81"/>
      <c r="H43" s="82">
        <v>20</v>
      </c>
      <c r="I43" s="81"/>
      <c r="J43" s="96">
        <f t="shared" si="3"/>
        <v>18</v>
      </c>
      <c r="K43" s="83">
        <f t="shared" si="4"/>
        <v>42</v>
      </c>
      <c r="L43" s="84">
        <v>15</v>
      </c>
      <c r="M43" s="84"/>
      <c r="N43" s="81"/>
      <c r="O43" s="81">
        <f t="shared" si="0"/>
        <v>15</v>
      </c>
      <c r="P43" s="85">
        <f t="shared" si="1"/>
        <v>57</v>
      </c>
      <c r="Q43" s="86" t="str">
        <f t="shared" si="2"/>
        <v>E</v>
      </c>
    </row>
    <row r="44" spans="1:17" ht="16.5" customHeight="1">
      <c r="A44" s="55">
        <v>38</v>
      </c>
      <c r="B44" s="87" t="s">
        <v>389</v>
      </c>
      <c r="C44" s="80" t="s">
        <v>464</v>
      </c>
      <c r="D44" s="70">
        <v>5</v>
      </c>
      <c r="E44" s="70">
        <v>15</v>
      </c>
      <c r="F44" s="70"/>
      <c r="G44" s="81"/>
      <c r="H44" s="82">
        <v>25</v>
      </c>
      <c r="I44" s="81"/>
      <c r="J44" s="96">
        <f t="shared" si="3"/>
        <v>15</v>
      </c>
      <c r="K44" s="83">
        <f t="shared" si="4"/>
        <v>45</v>
      </c>
      <c r="L44" s="84">
        <v>30</v>
      </c>
      <c r="M44" s="84"/>
      <c r="N44" s="81"/>
      <c r="O44" s="81">
        <f t="shared" si="0"/>
        <v>30</v>
      </c>
      <c r="P44" s="85">
        <f t="shared" si="1"/>
        <v>75</v>
      </c>
      <c r="Q44" s="86" t="str">
        <f t="shared" si="2"/>
        <v>C</v>
      </c>
    </row>
    <row r="45" spans="1:17" ht="16.5" customHeight="1">
      <c r="A45" s="55">
        <v>39</v>
      </c>
      <c r="B45" s="87" t="s">
        <v>390</v>
      </c>
      <c r="C45" s="80" t="s">
        <v>465</v>
      </c>
      <c r="D45" s="70">
        <v>5</v>
      </c>
      <c r="E45" s="70">
        <v>17</v>
      </c>
      <c r="F45" s="70"/>
      <c r="G45" s="81"/>
      <c r="H45" s="82">
        <v>12</v>
      </c>
      <c r="I45" s="81"/>
      <c r="J45" s="96">
        <f t="shared" si="3"/>
        <v>17</v>
      </c>
      <c r="K45" s="83">
        <f t="shared" si="4"/>
        <v>34</v>
      </c>
      <c r="L45" s="84">
        <v>20</v>
      </c>
      <c r="M45" s="84"/>
      <c r="N45" s="81"/>
      <c r="O45" s="81">
        <f t="shared" si="0"/>
        <v>20</v>
      </c>
      <c r="P45" s="85">
        <f t="shared" si="1"/>
        <v>54</v>
      </c>
      <c r="Q45" s="86" t="str">
        <f t="shared" si="2"/>
        <v>E</v>
      </c>
    </row>
    <row r="46" spans="1:17" ht="16.5" customHeight="1">
      <c r="A46" s="55">
        <v>40</v>
      </c>
      <c r="B46" s="87" t="s">
        <v>391</v>
      </c>
      <c r="C46" s="80" t="s">
        <v>466</v>
      </c>
      <c r="D46" s="70">
        <v>5</v>
      </c>
      <c r="E46" s="70">
        <v>13</v>
      </c>
      <c r="F46" s="70"/>
      <c r="G46" s="81"/>
      <c r="H46" s="82">
        <v>12</v>
      </c>
      <c r="I46" s="81"/>
      <c r="J46" s="96">
        <f t="shared" si="3"/>
        <v>13</v>
      </c>
      <c r="K46" s="83">
        <f t="shared" si="4"/>
        <v>30</v>
      </c>
      <c r="L46" s="84">
        <v>28</v>
      </c>
      <c r="M46" s="84"/>
      <c r="N46" s="81"/>
      <c r="O46" s="81">
        <f t="shared" si="0"/>
        <v>28</v>
      </c>
      <c r="P46" s="85">
        <f t="shared" si="1"/>
        <v>58</v>
      </c>
      <c r="Q46" s="86" t="str">
        <f t="shared" si="2"/>
        <v>E</v>
      </c>
    </row>
    <row r="47" spans="1:17" ht="16.5" customHeight="1">
      <c r="A47" s="55">
        <v>41</v>
      </c>
      <c r="B47" s="87" t="s">
        <v>392</v>
      </c>
      <c r="C47" s="80" t="s">
        <v>467</v>
      </c>
      <c r="D47" s="70">
        <v>5</v>
      </c>
      <c r="E47" s="70">
        <v>2</v>
      </c>
      <c r="F47" s="70">
        <v>11</v>
      </c>
      <c r="G47" s="81"/>
      <c r="H47" s="82">
        <v>11</v>
      </c>
      <c r="I47" s="81"/>
      <c r="J47" s="96">
        <f t="shared" si="3"/>
        <v>11</v>
      </c>
      <c r="K47" s="83">
        <f t="shared" si="4"/>
        <v>27</v>
      </c>
      <c r="L47" s="84">
        <v>28</v>
      </c>
      <c r="M47" s="84"/>
      <c r="N47" s="81"/>
      <c r="O47" s="81">
        <f t="shared" si="0"/>
        <v>28</v>
      </c>
      <c r="P47" s="85">
        <f t="shared" si="1"/>
        <v>55</v>
      </c>
      <c r="Q47" s="86" t="str">
        <f t="shared" si="2"/>
        <v>E</v>
      </c>
    </row>
    <row r="48" spans="1:17" ht="16.5" customHeight="1">
      <c r="A48" s="55">
        <v>42</v>
      </c>
      <c r="B48" s="87" t="s">
        <v>393</v>
      </c>
      <c r="C48" s="80" t="s">
        <v>468</v>
      </c>
      <c r="D48" s="70">
        <v>5</v>
      </c>
      <c r="E48" s="70">
        <v>11</v>
      </c>
      <c r="F48" s="70">
        <v>8</v>
      </c>
      <c r="G48" s="81"/>
      <c r="H48" s="82">
        <v>11</v>
      </c>
      <c r="I48" s="81"/>
      <c r="J48" s="96">
        <f t="shared" si="3"/>
        <v>8</v>
      </c>
      <c r="K48" s="83">
        <f t="shared" si="4"/>
        <v>24</v>
      </c>
      <c r="L48" s="84">
        <v>11</v>
      </c>
      <c r="M48" s="84"/>
      <c r="N48" s="81"/>
      <c r="O48" s="81">
        <f t="shared" si="0"/>
        <v>11</v>
      </c>
      <c r="P48" s="85">
        <f t="shared" si="1"/>
        <v>35</v>
      </c>
      <c r="Q48" s="86"/>
    </row>
    <row r="49" spans="1:17" ht="16.5" customHeight="1">
      <c r="A49" s="55">
        <v>43</v>
      </c>
      <c r="B49" s="87" t="s">
        <v>394</v>
      </c>
      <c r="C49" s="80" t="s">
        <v>469</v>
      </c>
      <c r="D49" s="70">
        <v>4</v>
      </c>
      <c r="E49" s="70"/>
      <c r="F49" s="70">
        <v>15</v>
      </c>
      <c r="G49" s="81"/>
      <c r="H49" s="82"/>
      <c r="I49" s="81"/>
      <c r="J49" s="96">
        <f t="shared" si="3"/>
        <v>15</v>
      </c>
      <c r="K49" s="83">
        <f t="shared" si="4"/>
        <v>19</v>
      </c>
      <c r="L49" s="84"/>
      <c r="M49" s="84"/>
      <c r="N49" s="81"/>
      <c r="O49" s="81">
        <f t="shared" si="0"/>
        <v>0</v>
      </c>
      <c r="P49" s="85">
        <f t="shared" si="1"/>
        <v>19</v>
      </c>
      <c r="Q49" s="86"/>
    </row>
    <row r="50" spans="1:17" ht="16.5" customHeight="1">
      <c r="A50" s="55">
        <v>44</v>
      </c>
      <c r="B50" s="87" t="s">
        <v>395</v>
      </c>
      <c r="C50" s="80" t="s">
        <v>470</v>
      </c>
      <c r="D50" s="70">
        <v>5</v>
      </c>
      <c r="E50" s="70"/>
      <c r="F50" s="70">
        <v>6</v>
      </c>
      <c r="G50" s="81"/>
      <c r="H50" s="82">
        <v>25</v>
      </c>
      <c r="I50" s="81"/>
      <c r="J50" s="96">
        <f t="shared" si="3"/>
        <v>6</v>
      </c>
      <c r="K50" s="83">
        <f t="shared" si="4"/>
        <v>36</v>
      </c>
      <c r="L50" s="84"/>
      <c r="M50" s="84"/>
      <c r="N50" s="81"/>
      <c r="O50" s="81">
        <f t="shared" si="0"/>
        <v>0</v>
      </c>
      <c r="P50" s="85">
        <f t="shared" si="1"/>
        <v>36</v>
      </c>
      <c r="Q50" s="86"/>
    </row>
    <row r="51" spans="1:17" ht="16.5" customHeight="1">
      <c r="A51" s="55">
        <v>46</v>
      </c>
      <c r="B51" s="87" t="s">
        <v>396</v>
      </c>
      <c r="C51" s="80" t="s">
        <v>471</v>
      </c>
      <c r="D51" s="70">
        <v>4</v>
      </c>
      <c r="E51" s="70">
        <v>13</v>
      </c>
      <c r="F51" s="70"/>
      <c r="G51" s="81"/>
      <c r="H51" s="82">
        <v>15</v>
      </c>
      <c r="I51" s="81"/>
      <c r="J51" s="96">
        <f t="shared" si="3"/>
        <v>13</v>
      </c>
      <c r="K51" s="83">
        <f t="shared" si="4"/>
        <v>32</v>
      </c>
      <c r="L51" s="84"/>
      <c r="M51" s="84"/>
      <c r="N51" s="81"/>
      <c r="O51" s="81">
        <f t="shared" si="0"/>
        <v>0</v>
      </c>
      <c r="P51" s="85">
        <f t="shared" si="1"/>
        <v>32</v>
      </c>
      <c r="Q51" s="86"/>
    </row>
    <row r="52" spans="1:17" ht="16.5" customHeight="1">
      <c r="A52" s="55">
        <v>47</v>
      </c>
      <c r="B52" s="87" t="s">
        <v>397</v>
      </c>
      <c r="C52" s="80" t="s">
        <v>472</v>
      </c>
      <c r="D52" s="70">
        <v>4</v>
      </c>
      <c r="E52" s="70">
        <v>16</v>
      </c>
      <c r="F52" s="70"/>
      <c r="G52" s="81"/>
      <c r="H52" s="82">
        <v>10</v>
      </c>
      <c r="I52" s="81"/>
      <c r="J52" s="96">
        <f t="shared" si="3"/>
        <v>16</v>
      </c>
      <c r="K52" s="83">
        <f t="shared" si="4"/>
        <v>30</v>
      </c>
      <c r="L52" s="84">
        <v>42</v>
      </c>
      <c r="M52" s="84"/>
      <c r="N52" s="81"/>
      <c r="O52" s="81">
        <f t="shared" si="0"/>
        <v>42</v>
      </c>
      <c r="P52" s="85">
        <f t="shared" si="1"/>
        <v>72</v>
      </c>
      <c r="Q52" s="86" t="str">
        <f t="shared" si="2"/>
        <v>C</v>
      </c>
    </row>
    <row r="53" spans="1:17" ht="16.5" customHeight="1">
      <c r="A53" s="55">
        <v>47</v>
      </c>
      <c r="B53" s="87" t="s">
        <v>398</v>
      </c>
      <c r="C53" s="80" t="s">
        <v>473</v>
      </c>
      <c r="D53" s="70">
        <v>4</v>
      </c>
      <c r="E53" s="70">
        <v>10</v>
      </c>
      <c r="F53" s="70"/>
      <c r="G53" s="81"/>
      <c r="H53" s="82">
        <v>13</v>
      </c>
      <c r="I53" s="81"/>
      <c r="J53" s="96">
        <f t="shared" si="3"/>
        <v>10</v>
      </c>
      <c r="K53" s="83">
        <f t="shared" si="4"/>
        <v>27</v>
      </c>
      <c r="L53" s="84">
        <v>15</v>
      </c>
      <c r="M53" s="84"/>
      <c r="N53" s="81"/>
      <c r="O53" s="81">
        <f t="shared" si="0"/>
        <v>15</v>
      </c>
      <c r="P53" s="85">
        <f t="shared" si="1"/>
        <v>42</v>
      </c>
      <c r="Q53" s="86"/>
    </row>
    <row r="54" spans="1:17" ht="16.5" customHeight="1">
      <c r="A54" s="55">
        <v>48</v>
      </c>
      <c r="B54" s="87" t="s">
        <v>399</v>
      </c>
      <c r="C54" s="80" t="s">
        <v>474</v>
      </c>
      <c r="D54" s="70">
        <v>5</v>
      </c>
      <c r="E54" s="70">
        <v>14</v>
      </c>
      <c r="F54" s="70"/>
      <c r="G54" s="81"/>
      <c r="H54" s="82">
        <v>14</v>
      </c>
      <c r="I54" s="81"/>
      <c r="J54" s="96">
        <f t="shared" si="3"/>
        <v>14</v>
      </c>
      <c r="K54" s="83">
        <f t="shared" si="4"/>
        <v>33</v>
      </c>
      <c r="L54" s="84">
        <v>16</v>
      </c>
      <c r="M54" s="84"/>
      <c r="N54" s="81"/>
      <c r="O54" s="81">
        <f t="shared" si="0"/>
        <v>16</v>
      </c>
      <c r="P54" s="85">
        <f t="shared" si="1"/>
        <v>49</v>
      </c>
      <c r="Q54" s="86"/>
    </row>
    <row r="55" spans="1:17" ht="16.5" customHeight="1">
      <c r="A55" s="55">
        <v>49</v>
      </c>
      <c r="B55" s="87" t="s">
        <v>400</v>
      </c>
      <c r="C55" s="80" t="s">
        <v>475</v>
      </c>
      <c r="D55" s="70">
        <v>4</v>
      </c>
      <c r="E55" s="70"/>
      <c r="F55" s="70">
        <v>0</v>
      </c>
      <c r="G55" s="81"/>
      <c r="H55" s="82">
        <v>17</v>
      </c>
      <c r="I55" s="81"/>
      <c r="J55" s="96">
        <f t="shared" si="3"/>
        <v>0</v>
      </c>
      <c r="K55" s="83">
        <f t="shared" si="4"/>
        <v>21</v>
      </c>
      <c r="L55" s="84">
        <v>0</v>
      </c>
      <c r="M55" s="84"/>
      <c r="N55" s="81"/>
      <c r="O55" s="81">
        <f t="shared" si="0"/>
        <v>0</v>
      </c>
      <c r="P55" s="85">
        <f t="shared" si="1"/>
        <v>21</v>
      </c>
      <c r="Q55" s="86"/>
    </row>
    <row r="56" spans="1:17" ht="16.5" customHeight="1">
      <c r="A56" s="55">
        <v>50</v>
      </c>
      <c r="B56" s="87" t="s">
        <v>401</v>
      </c>
      <c r="C56" s="80" t="s">
        <v>476</v>
      </c>
      <c r="D56" s="70">
        <v>4</v>
      </c>
      <c r="E56" s="70">
        <v>14</v>
      </c>
      <c r="F56" s="70"/>
      <c r="G56" s="81"/>
      <c r="H56" s="82">
        <v>20</v>
      </c>
      <c r="I56" s="81"/>
      <c r="J56" s="96">
        <f t="shared" si="3"/>
        <v>14</v>
      </c>
      <c r="K56" s="83">
        <f t="shared" si="4"/>
        <v>38</v>
      </c>
      <c r="L56" s="84">
        <v>17</v>
      </c>
      <c r="M56" s="84"/>
      <c r="N56" s="81"/>
      <c r="O56" s="81">
        <f t="shared" si="0"/>
        <v>17</v>
      </c>
      <c r="P56" s="85">
        <f t="shared" si="1"/>
        <v>55</v>
      </c>
      <c r="Q56" s="86" t="str">
        <f t="shared" si="2"/>
        <v>E</v>
      </c>
    </row>
    <row r="57" spans="1:17" ht="16.5" customHeight="1">
      <c r="A57" s="55">
        <v>51</v>
      </c>
      <c r="B57" s="87" t="s">
        <v>402</v>
      </c>
      <c r="C57" s="80" t="s">
        <v>477</v>
      </c>
      <c r="D57" s="70">
        <v>5</v>
      </c>
      <c r="E57" s="70"/>
      <c r="F57" s="70">
        <v>10</v>
      </c>
      <c r="G57" s="81"/>
      <c r="H57" s="82">
        <v>17</v>
      </c>
      <c r="I57" s="81"/>
      <c r="J57" s="96">
        <f t="shared" si="3"/>
        <v>10</v>
      </c>
      <c r="K57" s="83">
        <f t="shared" si="4"/>
        <v>32</v>
      </c>
      <c r="L57" s="84">
        <v>18</v>
      </c>
      <c r="M57" s="84"/>
      <c r="N57" s="81"/>
      <c r="O57" s="81">
        <f t="shared" si="0"/>
        <v>18</v>
      </c>
      <c r="P57" s="85">
        <f t="shared" si="1"/>
        <v>50</v>
      </c>
      <c r="Q57" s="86" t="str">
        <f t="shared" si="2"/>
        <v>E</v>
      </c>
    </row>
    <row r="58" spans="1:17" ht="16.5" customHeight="1">
      <c r="A58" s="55">
        <v>52</v>
      </c>
      <c r="B58" s="87" t="s">
        <v>403</v>
      </c>
      <c r="C58" s="80" t="s">
        <v>478</v>
      </c>
      <c r="D58" s="70">
        <v>5</v>
      </c>
      <c r="E58" s="70">
        <v>17</v>
      </c>
      <c r="F58" s="70"/>
      <c r="G58" s="81"/>
      <c r="H58" s="82">
        <v>25</v>
      </c>
      <c r="I58" s="81"/>
      <c r="J58" s="96">
        <f t="shared" si="3"/>
        <v>17</v>
      </c>
      <c r="K58" s="83">
        <f t="shared" si="4"/>
        <v>47</v>
      </c>
      <c r="L58" s="84"/>
      <c r="M58" s="84"/>
      <c r="N58" s="81"/>
      <c r="O58" s="81">
        <f t="shared" si="0"/>
        <v>0</v>
      </c>
      <c r="P58" s="85">
        <f t="shared" si="1"/>
        <v>47</v>
      </c>
      <c r="Q58" s="86"/>
    </row>
    <row r="59" spans="1:17" ht="16.5" customHeight="1">
      <c r="A59" s="55">
        <v>53</v>
      </c>
      <c r="B59" s="87" t="s">
        <v>404</v>
      </c>
      <c r="C59" s="80" t="s">
        <v>479</v>
      </c>
      <c r="D59" s="70">
        <v>5</v>
      </c>
      <c r="E59" s="70">
        <v>2</v>
      </c>
      <c r="F59" s="70">
        <v>14</v>
      </c>
      <c r="G59" s="81"/>
      <c r="H59" s="82">
        <v>15</v>
      </c>
      <c r="I59" s="81"/>
      <c r="J59" s="96">
        <f t="shared" si="3"/>
        <v>14</v>
      </c>
      <c r="K59" s="83">
        <f t="shared" si="4"/>
        <v>34</v>
      </c>
      <c r="L59" s="84">
        <v>23</v>
      </c>
      <c r="M59" s="84"/>
      <c r="N59" s="81"/>
      <c r="O59" s="81">
        <f t="shared" si="0"/>
        <v>23</v>
      </c>
      <c r="P59" s="85">
        <f t="shared" si="1"/>
        <v>57</v>
      </c>
      <c r="Q59" s="86" t="str">
        <f t="shared" si="2"/>
        <v>E</v>
      </c>
    </row>
    <row r="60" spans="1:17" ht="16.5" customHeight="1">
      <c r="A60" s="55">
        <v>54</v>
      </c>
      <c r="B60" s="87" t="s">
        <v>405</v>
      </c>
      <c r="C60" s="80" t="s">
        <v>480</v>
      </c>
      <c r="D60" s="70">
        <v>5</v>
      </c>
      <c r="E60" s="70">
        <v>12</v>
      </c>
      <c r="F60" s="70"/>
      <c r="G60" s="81"/>
      <c r="H60" s="82">
        <v>14</v>
      </c>
      <c r="I60" s="81"/>
      <c r="J60" s="96">
        <f t="shared" si="3"/>
        <v>12</v>
      </c>
      <c r="K60" s="83">
        <f t="shared" si="4"/>
        <v>31</v>
      </c>
      <c r="L60" s="84">
        <v>5</v>
      </c>
      <c r="M60" s="84"/>
      <c r="N60" s="81"/>
      <c r="O60" s="81">
        <f t="shared" si="0"/>
        <v>5</v>
      </c>
      <c r="P60" s="85">
        <f t="shared" si="1"/>
        <v>36</v>
      </c>
      <c r="Q60" s="86"/>
    </row>
    <row r="61" spans="1:17" ht="16.5" customHeight="1">
      <c r="A61" s="55">
        <v>55</v>
      </c>
      <c r="B61" s="87" t="s">
        <v>406</v>
      </c>
      <c r="C61" s="80" t="s">
        <v>481</v>
      </c>
      <c r="D61" s="70">
        <v>5</v>
      </c>
      <c r="E61" s="70">
        <v>17</v>
      </c>
      <c r="F61" s="70"/>
      <c r="G61" s="81"/>
      <c r="H61" s="82">
        <v>25</v>
      </c>
      <c r="I61" s="81"/>
      <c r="J61" s="96">
        <f t="shared" si="3"/>
        <v>17</v>
      </c>
      <c r="K61" s="83">
        <f t="shared" si="4"/>
        <v>47</v>
      </c>
      <c r="L61" s="84">
        <v>16</v>
      </c>
      <c r="M61" s="84"/>
      <c r="N61" s="81"/>
      <c r="O61" s="81">
        <f t="shared" si="0"/>
        <v>16</v>
      </c>
      <c r="P61" s="85">
        <f t="shared" si="1"/>
        <v>63</v>
      </c>
      <c r="Q61" s="86" t="str">
        <f t="shared" si="2"/>
        <v>D</v>
      </c>
    </row>
    <row r="62" spans="1:17" ht="16.5" customHeight="1">
      <c r="A62" s="55">
        <v>56</v>
      </c>
      <c r="B62" s="87" t="s">
        <v>407</v>
      </c>
      <c r="C62" s="80" t="s">
        <v>482</v>
      </c>
      <c r="D62" s="70">
        <v>5</v>
      </c>
      <c r="E62" s="70">
        <v>4</v>
      </c>
      <c r="F62" s="70">
        <v>14</v>
      </c>
      <c r="G62" s="81"/>
      <c r="H62" s="82">
        <v>11</v>
      </c>
      <c r="I62" s="81"/>
      <c r="J62" s="96">
        <f t="shared" si="3"/>
        <v>14</v>
      </c>
      <c r="K62" s="83">
        <f t="shared" si="4"/>
        <v>30</v>
      </c>
      <c r="L62" s="84">
        <v>26</v>
      </c>
      <c r="M62" s="84"/>
      <c r="N62" s="81"/>
      <c r="O62" s="81">
        <f t="shared" si="0"/>
        <v>26</v>
      </c>
      <c r="P62" s="85">
        <f t="shared" si="1"/>
        <v>56</v>
      </c>
      <c r="Q62" s="86" t="str">
        <f t="shared" si="2"/>
        <v>E</v>
      </c>
    </row>
    <row r="63" spans="1:17" ht="16.5" customHeight="1">
      <c r="A63" s="55">
        <v>57</v>
      </c>
      <c r="B63" s="87" t="s">
        <v>408</v>
      </c>
      <c r="C63" s="80" t="s">
        <v>483</v>
      </c>
      <c r="D63" s="70">
        <v>5</v>
      </c>
      <c r="E63" s="70">
        <v>16</v>
      </c>
      <c r="F63" s="70"/>
      <c r="G63" s="81"/>
      <c r="H63" s="82">
        <v>11</v>
      </c>
      <c r="I63" s="81"/>
      <c r="J63" s="96">
        <f t="shared" si="3"/>
        <v>16</v>
      </c>
      <c r="K63" s="83">
        <f t="shared" si="4"/>
        <v>32</v>
      </c>
      <c r="L63" s="84">
        <v>28</v>
      </c>
      <c r="M63" s="84"/>
      <c r="N63" s="81"/>
      <c r="O63" s="81">
        <f t="shared" si="0"/>
        <v>28</v>
      </c>
      <c r="P63" s="85">
        <f t="shared" si="1"/>
        <v>60</v>
      </c>
      <c r="Q63" s="86" t="str">
        <f t="shared" si="2"/>
        <v>D</v>
      </c>
    </row>
    <row r="64" spans="1:17" ht="16.5" customHeight="1">
      <c r="A64" s="55">
        <v>58</v>
      </c>
      <c r="B64" s="87" t="s">
        <v>409</v>
      </c>
      <c r="C64" s="80" t="s">
        <v>484</v>
      </c>
      <c r="D64" s="70"/>
      <c r="E64" s="70"/>
      <c r="F64" s="70"/>
      <c r="G64" s="81"/>
      <c r="H64" s="82"/>
      <c r="I64" s="81"/>
      <c r="J64" s="96">
        <f t="shared" si="3"/>
        <v>0</v>
      </c>
      <c r="K64" s="83">
        <f t="shared" si="4"/>
        <v>0</v>
      </c>
      <c r="L64" s="84"/>
      <c r="M64" s="84"/>
      <c r="N64" s="81"/>
      <c r="O64" s="81">
        <f t="shared" si="0"/>
        <v>0</v>
      </c>
      <c r="P64" s="85">
        <f t="shared" si="1"/>
        <v>0</v>
      </c>
      <c r="Q64" s="86"/>
    </row>
    <row r="65" spans="1:17" ht="16.5" customHeight="1">
      <c r="A65" s="55">
        <v>59</v>
      </c>
      <c r="B65" s="87" t="s">
        <v>410</v>
      </c>
      <c r="C65" s="80" t="s">
        <v>485</v>
      </c>
      <c r="D65" s="70">
        <v>4</v>
      </c>
      <c r="E65" s="70"/>
      <c r="F65" s="70">
        <v>12</v>
      </c>
      <c r="G65" s="81"/>
      <c r="H65" s="82">
        <v>15</v>
      </c>
      <c r="I65" s="81"/>
      <c r="J65" s="96">
        <f t="shared" si="3"/>
        <v>12</v>
      </c>
      <c r="K65" s="83">
        <f t="shared" si="4"/>
        <v>31</v>
      </c>
      <c r="L65" s="84">
        <v>22</v>
      </c>
      <c r="M65" s="84"/>
      <c r="N65" s="81"/>
      <c r="O65" s="81">
        <f t="shared" si="0"/>
        <v>22</v>
      </c>
      <c r="P65" s="85">
        <f t="shared" si="1"/>
        <v>53</v>
      </c>
      <c r="Q65" s="86" t="str">
        <f t="shared" si="2"/>
        <v>E</v>
      </c>
    </row>
    <row r="66" spans="1:17" ht="16.5" customHeight="1">
      <c r="A66" s="55">
        <v>60</v>
      </c>
      <c r="B66" s="87" t="s">
        <v>411</v>
      </c>
      <c r="C66" s="80" t="s">
        <v>486</v>
      </c>
      <c r="D66" s="70">
        <v>5</v>
      </c>
      <c r="E66" s="70">
        <v>15</v>
      </c>
      <c r="F66" s="70"/>
      <c r="G66" s="81"/>
      <c r="H66" s="82">
        <v>14</v>
      </c>
      <c r="I66" s="81"/>
      <c r="J66" s="96">
        <f t="shared" si="3"/>
        <v>15</v>
      </c>
      <c r="K66" s="83">
        <f t="shared" si="4"/>
        <v>34</v>
      </c>
      <c r="L66" s="84">
        <v>16</v>
      </c>
      <c r="M66" s="84"/>
      <c r="N66" s="81"/>
      <c r="O66" s="81">
        <f t="shared" si="0"/>
        <v>16</v>
      </c>
      <c r="P66" s="85">
        <f t="shared" si="1"/>
        <v>50</v>
      </c>
      <c r="Q66" s="86" t="str">
        <f t="shared" si="2"/>
        <v>E</v>
      </c>
    </row>
    <row r="67" spans="1:17" ht="16.5" customHeight="1">
      <c r="A67" s="55">
        <v>61</v>
      </c>
      <c r="B67" s="87" t="s">
        <v>412</v>
      </c>
      <c r="C67" s="80" t="s">
        <v>487</v>
      </c>
      <c r="D67" s="70">
        <v>4</v>
      </c>
      <c r="E67" s="70">
        <v>18</v>
      </c>
      <c r="F67" s="70"/>
      <c r="G67" s="81"/>
      <c r="H67" s="82">
        <v>15</v>
      </c>
      <c r="I67" s="81"/>
      <c r="J67" s="96">
        <f t="shared" si="3"/>
        <v>18</v>
      </c>
      <c r="K67" s="83">
        <f t="shared" si="4"/>
        <v>37</v>
      </c>
      <c r="L67" s="84">
        <v>28</v>
      </c>
      <c r="M67" s="84"/>
      <c r="N67" s="81"/>
      <c r="O67" s="81">
        <f t="shared" si="0"/>
        <v>28</v>
      </c>
      <c r="P67" s="85">
        <f t="shared" si="1"/>
        <v>65</v>
      </c>
      <c r="Q67" s="86" t="str">
        <f t="shared" si="2"/>
        <v>D</v>
      </c>
    </row>
    <row r="68" spans="1:17" ht="16.5" customHeight="1">
      <c r="A68" s="55">
        <v>62</v>
      </c>
      <c r="B68" s="87" t="s">
        <v>413</v>
      </c>
      <c r="C68" s="80" t="s">
        <v>488</v>
      </c>
      <c r="D68" s="70">
        <v>5</v>
      </c>
      <c r="E68" s="70">
        <v>16</v>
      </c>
      <c r="F68" s="70"/>
      <c r="G68" s="81"/>
      <c r="H68" s="82">
        <v>11</v>
      </c>
      <c r="I68" s="81"/>
      <c r="J68" s="96">
        <f t="shared" si="3"/>
        <v>16</v>
      </c>
      <c r="K68" s="83">
        <f t="shared" si="4"/>
        <v>32</v>
      </c>
      <c r="L68" s="84">
        <v>5</v>
      </c>
      <c r="M68" s="84"/>
      <c r="N68" s="81"/>
      <c r="O68" s="81">
        <f t="shared" si="0"/>
        <v>5</v>
      </c>
      <c r="P68" s="85">
        <f t="shared" si="1"/>
        <v>37</v>
      </c>
      <c r="Q68" s="86"/>
    </row>
    <row r="69" spans="1:17" ht="16.5" customHeight="1">
      <c r="A69" s="55">
        <v>63</v>
      </c>
      <c r="B69" s="87" t="s">
        <v>414</v>
      </c>
      <c r="C69" s="80" t="s">
        <v>489</v>
      </c>
      <c r="D69" s="70">
        <v>5</v>
      </c>
      <c r="E69" s="70">
        <v>12</v>
      </c>
      <c r="F69" s="70"/>
      <c r="G69" s="81"/>
      <c r="H69" s="82">
        <v>15</v>
      </c>
      <c r="I69" s="81"/>
      <c r="J69" s="96">
        <f t="shared" si="3"/>
        <v>12</v>
      </c>
      <c r="K69" s="83">
        <f t="shared" si="4"/>
        <v>32</v>
      </c>
      <c r="L69" s="84">
        <v>35</v>
      </c>
      <c r="M69" s="84"/>
      <c r="N69" s="81"/>
      <c r="O69" s="81">
        <f t="shared" si="0"/>
        <v>35</v>
      </c>
      <c r="P69" s="85">
        <f t="shared" si="1"/>
        <v>67</v>
      </c>
      <c r="Q69" s="86" t="str">
        <f t="shared" si="2"/>
        <v>D</v>
      </c>
    </row>
    <row r="70" spans="1:17" ht="16.5" customHeight="1">
      <c r="A70" s="55">
        <v>64</v>
      </c>
      <c r="B70" s="87" t="s">
        <v>415</v>
      </c>
      <c r="C70" s="80" t="s">
        <v>490</v>
      </c>
      <c r="D70" s="70">
        <v>4</v>
      </c>
      <c r="E70" s="70">
        <v>11</v>
      </c>
      <c r="F70" s="70"/>
      <c r="G70" s="81"/>
      <c r="H70" s="82">
        <v>10</v>
      </c>
      <c r="I70" s="81"/>
      <c r="J70" s="96">
        <f t="shared" si="3"/>
        <v>11</v>
      </c>
      <c r="K70" s="83">
        <f t="shared" si="4"/>
        <v>25</v>
      </c>
      <c r="L70" s="84">
        <v>18</v>
      </c>
      <c r="M70" s="84"/>
      <c r="N70" s="81"/>
      <c r="O70" s="81">
        <f t="shared" si="0"/>
        <v>18</v>
      </c>
      <c r="P70" s="85">
        <f t="shared" si="1"/>
        <v>43</v>
      </c>
      <c r="Q70" s="86"/>
    </row>
    <row r="71" spans="1:17" ht="16.5" customHeight="1">
      <c r="A71" s="55">
        <v>65</v>
      </c>
      <c r="B71" s="87" t="s">
        <v>416</v>
      </c>
      <c r="C71" s="80" t="s">
        <v>491</v>
      </c>
      <c r="D71" s="70">
        <v>4</v>
      </c>
      <c r="E71" s="70">
        <v>10</v>
      </c>
      <c r="F71" s="70"/>
      <c r="G71" s="81"/>
      <c r="H71" s="82">
        <v>12</v>
      </c>
      <c r="I71" s="81"/>
      <c r="J71" s="96">
        <f t="shared" si="3"/>
        <v>10</v>
      </c>
      <c r="K71" s="83">
        <f t="shared" si="4"/>
        <v>26</v>
      </c>
      <c r="L71" s="84">
        <v>28</v>
      </c>
      <c r="M71" s="84"/>
      <c r="N71" s="81"/>
      <c r="O71" s="81">
        <f t="shared" si="0"/>
        <v>28</v>
      </c>
      <c r="P71" s="85">
        <f t="shared" si="1"/>
        <v>54</v>
      </c>
      <c r="Q71" s="86" t="str">
        <f t="shared" si="2"/>
        <v>E</v>
      </c>
    </row>
    <row r="72" spans="1:17" ht="16.5" customHeight="1">
      <c r="A72" s="55">
        <v>66</v>
      </c>
      <c r="B72" s="87" t="s">
        <v>417</v>
      </c>
      <c r="C72" s="80" t="s">
        <v>492</v>
      </c>
      <c r="D72" s="70">
        <v>5</v>
      </c>
      <c r="E72" s="70">
        <v>9</v>
      </c>
      <c r="F72" s="70">
        <v>8</v>
      </c>
      <c r="G72" s="81"/>
      <c r="H72" s="82">
        <v>15</v>
      </c>
      <c r="I72" s="81"/>
      <c r="J72" s="96">
        <f t="shared" si="3"/>
        <v>8</v>
      </c>
      <c r="K72" s="83">
        <f t="shared" si="4"/>
        <v>28</v>
      </c>
      <c r="L72" s="84">
        <v>10</v>
      </c>
      <c r="M72" s="84"/>
      <c r="N72" s="81"/>
      <c r="O72" s="81">
        <f aca="true" t="shared" si="5" ref="O72:O86">IF(M72&gt;0,M72,L72)</f>
        <v>10</v>
      </c>
      <c r="P72" s="85">
        <f aca="true" t="shared" si="6" ref="P72:P86">K72+O72</f>
        <v>38</v>
      </c>
      <c r="Q72" s="86"/>
    </row>
    <row r="73" spans="1:17" ht="16.5" customHeight="1">
      <c r="A73" s="55">
        <v>67</v>
      </c>
      <c r="B73" s="87" t="s">
        <v>418</v>
      </c>
      <c r="C73" s="80" t="s">
        <v>493</v>
      </c>
      <c r="D73" s="70">
        <v>4</v>
      </c>
      <c r="E73" s="70">
        <v>12</v>
      </c>
      <c r="F73" s="70"/>
      <c r="G73" s="81"/>
      <c r="H73" s="82">
        <v>15</v>
      </c>
      <c r="I73" s="81"/>
      <c r="J73" s="96">
        <f aca="true" t="shared" si="7" ref="J73:J86">IF(F73&gt;0,F73,E73)</f>
        <v>12</v>
      </c>
      <c r="K73" s="83">
        <f aca="true" t="shared" si="8" ref="K73:K86">D73+J73+H73</f>
        <v>31</v>
      </c>
      <c r="L73" s="84">
        <v>5</v>
      </c>
      <c r="M73" s="84"/>
      <c r="N73" s="81"/>
      <c r="O73" s="81">
        <f t="shared" si="5"/>
        <v>5</v>
      </c>
      <c r="P73" s="85">
        <f t="shared" si="6"/>
        <v>36</v>
      </c>
      <c r="Q73" s="86"/>
    </row>
    <row r="74" spans="1:17" ht="16.5" customHeight="1">
      <c r="A74" s="55">
        <v>68</v>
      </c>
      <c r="B74" s="87" t="s">
        <v>419</v>
      </c>
      <c r="C74" s="80" t="s">
        <v>494</v>
      </c>
      <c r="D74" s="70">
        <v>5</v>
      </c>
      <c r="E74" s="70">
        <v>16</v>
      </c>
      <c r="F74" s="70"/>
      <c r="G74" s="81"/>
      <c r="H74" s="82">
        <v>15</v>
      </c>
      <c r="I74" s="81"/>
      <c r="J74" s="96">
        <f t="shared" si="7"/>
        <v>16</v>
      </c>
      <c r="K74" s="83">
        <f t="shared" si="8"/>
        <v>36</v>
      </c>
      <c r="L74" s="84">
        <v>29</v>
      </c>
      <c r="M74" s="84"/>
      <c r="N74" s="81"/>
      <c r="O74" s="81">
        <f t="shared" si="5"/>
        <v>29</v>
      </c>
      <c r="P74" s="85">
        <f t="shared" si="6"/>
        <v>65</v>
      </c>
      <c r="Q74" s="86" t="str">
        <f aca="true" t="shared" si="9" ref="Q74:Q85">IF(P74&gt;89,"A",IF(P74&gt;79,"B",IF(P74&gt;69,"C",IF(P74&gt;59,"D",IF(P74&gt;49,"E","F")))))</f>
        <v>D</v>
      </c>
    </row>
    <row r="75" spans="1:17" ht="16.5" customHeight="1">
      <c r="A75" s="55">
        <v>69</v>
      </c>
      <c r="B75" s="87" t="s">
        <v>420</v>
      </c>
      <c r="C75" s="80" t="s">
        <v>495</v>
      </c>
      <c r="D75" s="70">
        <v>5</v>
      </c>
      <c r="E75" s="70"/>
      <c r="F75" s="70">
        <v>20</v>
      </c>
      <c r="G75" s="81"/>
      <c r="H75" s="82">
        <v>17</v>
      </c>
      <c r="I75" s="81"/>
      <c r="J75" s="96">
        <f t="shared" si="7"/>
        <v>20</v>
      </c>
      <c r="K75" s="83">
        <f t="shared" si="8"/>
        <v>42</v>
      </c>
      <c r="L75" s="84">
        <v>27</v>
      </c>
      <c r="M75" s="84"/>
      <c r="N75" s="81"/>
      <c r="O75" s="81">
        <f t="shared" si="5"/>
        <v>27</v>
      </c>
      <c r="P75" s="85">
        <f t="shared" si="6"/>
        <v>69</v>
      </c>
      <c r="Q75" s="86" t="str">
        <f t="shared" si="9"/>
        <v>D</v>
      </c>
    </row>
    <row r="76" spans="1:17" ht="16.5" customHeight="1">
      <c r="A76" s="55">
        <v>70</v>
      </c>
      <c r="B76" s="87" t="s">
        <v>421</v>
      </c>
      <c r="C76" s="80" t="s">
        <v>496</v>
      </c>
      <c r="D76" s="70">
        <v>5</v>
      </c>
      <c r="E76" s="70">
        <v>14</v>
      </c>
      <c r="F76" s="70"/>
      <c r="G76" s="81"/>
      <c r="H76" s="82">
        <v>22</v>
      </c>
      <c r="I76" s="81"/>
      <c r="J76" s="96">
        <f t="shared" si="7"/>
        <v>14</v>
      </c>
      <c r="K76" s="83">
        <f t="shared" si="8"/>
        <v>41</v>
      </c>
      <c r="L76" s="84">
        <v>17</v>
      </c>
      <c r="M76" s="84"/>
      <c r="N76" s="81"/>
      <c r="O76" s="81">
        <f t="shared" si="5"/>
        <v>17</v>
      </c>
      <c r="P76" s="85">
        <f t="shared" si="6"/>
        <v>58</v>
      </c>
      <c r="Q76" s="86" t="str">
        <f t="shared" si="9"/>
        <v>E</v>
      </c>
    </row>
    <row r="77" spans="1:17" ht="16.5" customHeight="1">
      <c r="A77" s="55">
        <v>71</v>
      </c>
      <c r="B77" s="87" t="s">
        <v>423</v>
      </c>
      <c r="C77" s="80" t="s">
        <v>497</v>
      </c>
      <c r="D77" s="70">
        <v>4</v>
      </c>
      <c r="E77" s="70"/>
      <c r="F77" s="70">
        <v>6</v>
      </c>
      <c r="G77" s="81"/>
      <c r="H77" s="82">
        <v>22</v>
      </c>
      <c r="I77" s="81"/>
      <c r="J77" s="96">
        <f t="shared" si="7"/>
        <v>6</v>
      </c>
      <c r="K77" s="83">
        <f t="shared" si="8"/>
        <v>32</v>
      </c>
      <c r="L77" s="84">
        <v>35</v>
      </c>
      <c r="M77" s="84"/>
      <c r="N77" s="81"/>
      <c r="O77" s="81">
        <f t="shared" si="5"/>
        <v>35</v>
      </c>
      <c r="P77" s="85">
        <f t="shared" si="6"/>
        <v>67</v>
      </c>
      <c r="Q77" s="86" t="str">
        <f t="shared" si="9"/>
        <v>D</v>
      </c>
    </row>
    <row r="78" spans="1:17" ht="16.5" customHeight="1">
      <c r="A78" s="55">
        <v>72</v>
      </c>
      <c r="B78" s="87" t="s">
        <v>422</v>
      </c>
      <c r="C78" s="80" t="s">
        <v>498</v>
      </c>
      <c r="D78" s="70">
        <v>5</v>
      </c>
      <c r="E78" s="70">
        <v>15</v>
      </c>
      <c r="F78" s="70"/>
      <c r="G78" s="81"/>
      <c r="H78" s="82">
        <v>15</v>
      </c>
      <c r="I78" s="81"/>
      <c r="J78" s="96">
        <f t="shared" si="7"/>
        <v>15</v>
      </c>
      <c r="K78" s="83">
        <f t="shared" si="8"/>
        <v>35</v>
      </c>
      <c r="L78" s="84">
        <v>21</v>
      </c>
      <c r="M78" s="84"/>
      <c r="N78" s="81"/>
      <c r="O78" s="81">
        <f t="shared" si="5"/>
        <v>21</v>
      </c>
      <c r="P78" s="85">
        <f t="shared" si="6"/>
        <v>56</v>
      </c>
      <c r="Q78" s="86" t="str">
        <f t="shared" si="9"/>
        <v>E</v>
      </c>
    </row>
    <row r="79" spans="1:17" ht="16.5" customHeight="1">
      <c r="A79" s="55">
        <v>73</v>
      </c>
      <c r="B79" s="87" t="s">
        <v>424</v>
      </c>
      <c r="C79" s="80" t="s">
        <v>499</v>
      </c>
      <c r="D79" s="70">
        <v>4</v>
      </c>
      <c r="E79" s="70"/>
      <c r="F79" s="70">
        <v>2</v>
      </c>
      <c r="G79" s="81"/>
      <c r="H79" s="82">
        <v>20</v>
      </c>
      <c r="I79" s="81"/>
      <c r="J79" s="96">
        <f t="shared" si="7"/>
        <v>2</v>
      </c>
      <c r="K79" s="83">
        <f t="shared" si="8"/>
        <v>26</v>
      </c>
      <c r="L79" s="84"/>
      <c r="M79" s="84"/>
      <c r="N79" s="81"/>
      <c r="O79" s="81">
        <f t="shared" si="5"/>
        <v>0</v>
      </c>
      <c r="P79" s="85">
        <f t="shared" si="6"/>
        <v>26</v>
      </c>
      <c r="Q79" s="86"/>
    </row>
    <row r="80" spans="1:17" ht="16.5" customHeight="1">
      <c r="A80" s="55">
        <v>74</v>
      </c>
      <c r="B80" s="87" t="s">
        <v>425</v>
      </c>
      <c r="C80" s="80" t="s">
        <v>500</v>
      </c>
      <c r="D80" s="70">
        <v>5</v>
      </c>
      <c r="E80" s="70">
        <v>13</v>
      </c>
      <c r="F80" s="70"/>
      <c r="G80" s="81"/>
      <c r="H80" s="82">
        <v>11</v>
      </c>
      <c r="I80" s="81"/>
      <c r="J80" s="96">
        <f t="shared" si="7"/>
        <v>13</v>
      </c>
      <c r="K80" s="83">
        <f t="shared" si="8"/>
        <v>29</v>
      </c>
      <c r="L80" s="84">
        <v>8</v>
      </c>
      <c r="M80" s="84"/>
      <c r="N80" s="81"/>
      <c r="O80" s="81">
        <f t="shared" si="5"/>
        <v>8</v>
      </c>
      <c r="P80" s="85">
        <f t="shared" si="6"/>
        <v>37</v>
      </c>
      <c r="Q80" s="86"/>
    </row>
    <row r="81" spans="1:17" ht="16.5" customHeight="1">
      <c r="A81" s="55">
        <v>75</v>
      </c>
      <c r="B81" s="87" t="s">
        <v>426</v>
      </c>
      <c r="C81" s="80" t="s">
        <v>501</v>
      </c>
      <c r="D81" s="70"/>
      <c r="E81" s="70"/>
      <c r="F81" s="70"/>
      <c r="G81" s="81"/>
      <c r="H81" s="82"/>
      <c r="I81" s="81"/>
      <c r="J81" s="96">
        <f t="shared" si="7"/>
        <v>0</v>
      </c>
      <c r="K81" s="83">
        <f t="shared" si="8"/>
        <v>0</v>
      </c>
      <c r="L81" s="84"/>
      <c r="M81" s="84"/>
      <c r="N81" s="81"/>
      <c r="O81" s="81">
        <f t="shared" si="5"/>
        <v>0</v>
      </c>
      <c r="P81" s="85">
        <f t="shared" si="6"/>
        <v>0</v>
      </c>
      <c r="Q81" s="86"/>
    </row>
    <row r="82" spans="1:17" ht="16.5" customHeight="1">
      <c r="A82" s="55">
        <v>76</v>
      </c>
      <c r="B82" s="87" t="s">
        <v>502</v>
      </c>
      <c r="C82" s="80" t="s">
        <v>508</v>
      </c>
      <c r="D82" s="70">
        <v>5</v>
      </c>
      <c r="E82" s="70">
        <v>19</v>
      </c>
      <c r="F82" s="70"/>
      <c r="G82" s="81"/>
      <c r="H82" s="82">
        <v>11</v>
      </c>
      <c r="I82" s="81"/>
      <c r="J82" s="96">
        <f t="shared" si="7"/>
        <v>19</v>
      </c>
      <c r="K82" s="83">
        <f t="shared" si="8"/>
        <v>35</v>
      </c>
      <c r="L82" s="84">
        <v>35</v>
      </c>
      <c r="M82" s="84"/>
      <c r="N82" s="81"/>
      <c r="O82" s="81">
        <f t="shared" si="5"/>
        <v>35</v>
      </c>
      <c r="P82" s="85">
        <f t="shared" si="6"/>
        <v>70</v>
      </c>
      <c r="Q82" s="86" t="str">
        <f t="shared" si="9"/>
        <v>C</v>
      </c>
    </row>
    <row r="83" spans="1:17" ht="16.5" customHeight="1">
      <c r="A83" s="55">
        <v>77</v>
      </c>
      <c r="B83" s="87" t="s">
        <v>503</v>
      </c>
      <c r="C83" s="80" t="s">
        <v>350</v>
      </c>
      <c r="D83" s="70">
        <v>4</v>
      </c>
      <c r="E83" s="70"/>
      <c r="F83" s="70">
        <v>13</v>
      </c>
      <c r="G83" s="81"/>
      <c r="H83" s="82"/>
      <c r="I83" s="81"/>
      <c r="J83" s="96">
        <f t="shared" si="7"/>
        <v>13</v>
      </c>
      <c r="K83" s="83">
        <f t="shared" si="8"/>
        <v>17</v>
      </c>
      <c r="L83" s="84"/>
      <c r="M83" s="84"/>
      <c r="N83" s="81"/>
      <c r="O83" s="81">
        <f t="shared" si="5"/>
        <v>0</v>
      </c>
      <c r="P83" s="85">
        <f t="shared" si="6"/>
        <v>17</v>
      </c>
      <c r="Q83" s="86"/>
    </row>
    <row r="84" spans="1:17" ht="16.5" customHeight="1">
      <c r="A84" s="55">
        <v>78</v>
      </c>
      <c r="B84" s="87" t="s">
        <v>504</v>
      </c>
      <c r="C84" s="80" t="s">
        <v>351</v>
      </c>
      <c r="D84" s="70">
        <v>4</v>
      </c>
      <c r="E84" s="70">
        <v>19</v>
      </c>
      <c r="F84" s="70"/>
      <c r="G84" s="81"/>
      <c r="H84" s="82">
        <v>12</v>
      </c>
      <c r="I84" s="81"/>
      <c r="J84" s="96">
        <f t="shared" si="7"/>
        <v>19</v>
      </c>
      <c r="K84" s="83">
        <f t="shared" si="8"/>
        <v>35</v>
      </c>
      <c r="L84" s="84">
        <v>20</v>
      </c>
      <c r="M84" s="84"/>
      <c r="N84" s="81"/>
      <c r="O84" s="81">
        <f t="shared" si="5"/>
        <v>20</v>
      </c>
      <c r="P84" s="85">
        <f t="shared" si="6"/>
        <v>55</v>
      </c>
      <c r="Q84" s="86" t="str">
        <f t="shared" si="9"/>
        <v>E</v>
      </c>
    </row>
    <row r="85" spans="1:17" ht="16.5" customHeight="1">
      <c r="A85" s="55">
        <v>79</v>
      </c>
      <c r="B85" s="87" t="s">
        <v>505</v>
      </c>
      <c r="C85" s="80" t="s">
        <v>352</v>
      </c>
      <c r="D85" s="70">
        <v>5</v>
      </c>
      <c r="E85" s="70"/>
      <c r="F85" s="70">
        <v>18</v>
      </c>
      <c r="G85" s="81"/>
      <c r="H85" s="82">
        <v>25</v>
      </c>
      <c r="I85" s="81"/>
      <c r="J85" s="96">
        <f t="shared" si="7"/>
        <v>18</v>
      </c>
      <c r="K85" s="83">
        <f t="shared" si="8"/>
        <v>48</v>
      </c>
      <c r="L85" s="84">
        <v>10</v>
      </c>
      <c r="M85" s="84"/>
      <c r="N85" s="81"/>
      <c r="O85" s="81">
        <f t="shared" si="5"/>
        <v>10</v>
      </c>
      <c r="P85" s="85">
        <f t="shared" si="6"/>
        <v>58</v>
      </c>
      <c r="Q85" s="86" t="str">
        <f t="shared" si="9"/>
        <v>E</v>
      </c>
    </row>
    <row r="86" spans="1:17" ht="16.5" customHeight="1">
      <c r="A86" s="55">
        <v>80</v>
      </c>
      <c r="B86" s="87" t="s">
        <v>506</v>
      </c>
      <c r="C86" s="80" t="s">
        <v>349</v>
      </c>
      <c r="D86" s="70">
        <v>4</v>
      </c>
      <c r="E86" s="70"/>
      <c r="F86" s="70">
        <v>20</v>
      </c>
      <c r="G86" s="81"/>
      <c r="H86" s="82"/>
      <c r="I86" s="81"/>
      <c r="J86" s="96">
        <f t="shared" si="7"/>
        <v>20</v>
      </c>
      <c r="K86" s="83">
        <f t="shared" si="8"/>
        <v>24</v>
      </c>
      <c r="L86" s="84"/>
      <c r="M86" s="84"/>
      <c r="N86" s="81"/>
      <c r="O86" s="81">
        <f t="shared" si="5"/>
        <v>0</v>
      </c>
      <c r="P86" s="85">
        <f t="shared" si="6"/>
        <v>24</v>
      </c>
      <c r="Q86" s="86"/>
    </row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</sheetData>
  <sheetProtection/>
  <mergeCells count="1">
    <mergeCell ref="S1:T1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User</cp:lastModifiedBy>
  <cp:lastPrinted>2015-02-02T07:52:42Z</cp:lastPrinted>
  <dcterms:created xsi:type="dcterms:W3CDTF">2006-10-06T17:26:48Z</dcterms:created>
  <dcterms:modified xsi:type="dcterms:W3CDTF">2020-02-03T16:47:10Z</dcterms:modified>
  <cp:category/>
  <cp:version/>
  <cp:contentType/>
  <cp:contentStatus/>
</cp:coreProperties>
</file>